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Bhagalpur!$A$5:$X$13</definedName>
    <definedName name="_xlnm._FilterDatabase" localSheetId="10" hidden="1">Darbhanga!$A$5:$X$15</definedName>
    <definedName name="_xlnm._FilterDatabase" localSheetId="6" hidden="1">Kosi!$A$5:$Z$16</definedName>
    <definedName name="_xlnm._FilterDatabase" localSheetId="5" hidden="1">Munger!$A$5:$X$22</definedName>
    <definedName name="_xlnm._FilterDatabase" localSheetId="1" hidden="1">'Patna (East)'!$A$5:$AR$16</definedName>
    <definedName name="_xlnm._FilterDatabase" localSheetId="2" hidden="1">'Patna (West)'!$A$5:$AR$15</definedName>
    <definedName name="_xlnm._FilterDatabase" localSheetId="7" hidden="1">Purnea!$A$5:$Z$19</definedName>
    <definedName name="_xlnm._FilterDatabase" localSheetId="11" hidden="1">Saran!$A$5:$X$7</definedName>
    <definedName name="_xlnm._FilterDatabase" localSheetId="8" hidden="1">'Tirhut (East)'!$A$5:$X$17</definedName>
    <definedName name="_xlnm._FilterDatabase" localSheetId="9" hidden="1">'Tirhut (West)'!$A$5:$X$16</definedName>
    <definedName name="_xlnm.Print_Area" localSheetId="3">Magadh!$A$1:$X$21</definedName>
    <definedName name="_xlnm.Print_Area" localSheetId="1">'Patna (East)'!$A$1:$X$17</definedName>
    <definedName name="_xlnm.Print_Area" localSheetId="2">'Patna (West)'!$A$1:$X$16</definedName>
    <definedName name="_xlnm.Print_Area" localSheetId="0">Summary!$A$1:$Y$18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E18" i="10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D18"/>
  <c r="I11"/>
  <c r="X15"/>
  <c r="W15"/>
  <c r="V15"/>
  <c r="U15"/>
  <c r="L15"/>
  <c r="M15"/>
  <c r="N15"/>
  <c r="O15"/>
  <c r="P15"/>
  <c r="Q15"/>
  <c r="R15"/>
  <c r="S15"/>
  <c r="T15"/>
  <c r="K15"/>
  <c r="I15"/>
  <c r="H15"/>
  <c r="G15"/>
  <c r="F15"/>
  <c r="E15"/>
  <c r="D15"/>
  <c r="W14"/>
  <c r="V14"/>
  <c r="U14"/>
  <c r="L14"/>
  <c r="M14"/>
  <c r="N14"/>
  <c r="O14"/>
  <c r="P14"/>
  <c r="Q14"/>
  <c r="R14"/>
  <c r="S14"/>
  <c r="T14"/>
  <c r="K14"/>
  <c r="I14"/>
  <c r="G14"/>
  <c r="F14"/>
  <c r="E14"/>
  <c r="D14"/>
  <c r="W16" i="13"/>
  <c r="L16"/>
  <c r="E16"/>
  <c r="E17" i="15"/>
  <c r="AA10" i="10"/>
  <c r="AA8"/>
  <c r="AA13"/>
  <c r="AA15"/>
  <c r="AA16"/>
  <c r="W8"/>
  <c r="U8"/>
  <c r="L8"/>
  <c r="M8"/>
  <c r="N8"/>
  <c r="O8"/>
  <c r="P8"/>
  <c r="Q8"/>
  <c r="R8"/>
  <c r="S8"/>
  <c r="T8"/>
  <c r="K8"/>
  <c r="F8"/>
  <c r="I8" s="1"/>
  <c r="E8"/>
  <c r="H8" s="1"/>
  <c r="D8"/>
  <c r="G8" s="1"/>
  <c r="W7"/>
  <c r="U7"/>
  <c r="L7"/>
  <c r="M7"/>
  <c r="N7"/>
  <c r="O7"/>
  <c r="P7"/>
  <c r="Q7"/>
  <c r="R7"/>
  <c r="S7"/>
  <c r="T7"/>
  <c r="K7"/>
  <c r="G7"/>
  <c r="F7"/>
  <c r="I7" s="1"/>
  <c r="E7"/>
  <c r="H7" s="1"/>
  <c r="D7"/>
  <c r="E15" i="4"/>
  <c r="W16" i="14"/>
  <c r="X7" i="10" s="1"/>
  <c r="L16" i="14"/>
  <c r="I16"/>
  <c r="H16"/>
  <c r="E16"/>
  <c r="V7" i="10" l="1"/>
  <c r="AA7" s="1"/>
  <c r="V8"/>
  <c r="W17" i="15" l="1"/>
  <c r="X14" i="10" s="1"/>
  <c r="V17" i="15"/>
  <c r="U17"/>
  <c r="T17"/>
  <c r="S17"/>
  <c r="R17"/>
  <c r="Q17"/>
  <c r="P17"/>
  <c r="O17"/>
  <c r="N17"/>
  <c r="M17"/>
  <c r="L17"/>
  <c r="I17"/>
  <c r="H17"/>
  <c r="W3"/>
  <c r="A2"/>
  <c r="V16" i="14"/>
  <c r="U16"/>
  <c r="T16"/>
  <c r="S16"/>
  <c r="R16"/>
  <c r="Q16"/>
  <c r="P16"/>
  <c r="O16"/>
  <c r="N16"/>
  <c r="M16"/>
  <c r="W3"/>
  <c r="H13" i="10"/>
  <c r="E19" i="5"/>
  <c r="E22" i="6"/>
  <c r="A2" i="9" l="1"/>
  <c r="A2" i="8"/>
  <c r="A2" i="13"/>
  <c r="A2" i="5"/>
  <c r="A2" i="12"/>
  <c r="A2" i="6"/>
  <c r="A2" i="11"/>
  <c r="A2" i="7"/>
  <c r="U16" i="13"/>
  <c r="D17" i="10"/>
  <c r="G17" s="1"/>
  <c r="E16" i="9"/>
  <c r="E17" i="10" s="1"/>
  <c r="H17" s="1"/>
  <c r="D16"/>
  <c r="G16" s="1"/>
  <c r="W15" i="8"/>
  <c r="X16" i="10" s="1"/>
  <c r="H15" i="8"/>
  <c r="F16" i="10" s="1"/>
  <c r="I16" s="1"/>
  <c r="E15" i="8"/>
  <c r="E16" i="10" s="1"/>
  <c r="H16" s="1"/>
  <c r="H14"/>
  <c r="M16" i="13"/>
  <c r="N16"/>
  <c r="O16"/>
  <c r="P16"/>
  <c r="Q16"/>
  <c r="R16"/>
  <c r="S16"/>
  <c r="T16"/>
  <c r="V16"/>
  <c r="H16"/>
  <c r="I16"/>
  <c r="W3"/>
  <c r="U13" i="10"/>
  <c r="I13"/>
  <c r="F13"/>
  <c r="E13"/>
  <c r="D13"/>
  <c r="G13" s="1"/>
  <c r="H19" i="5"/>
  <c r="U12" i="10"/>
  <c r="E12"/>
  <c r="H12" s="1"/>
  <c r="D12"/>
  <c r="G12" s="1"/>
  <c r="E16" i="12"/>
  <c r="Y16"/>
  <c r="X12" i="10" s="1"/>
  <c r="X16" i="12"/>
  <c r="W12" i="10" s="1"/>
  <c r="W16" i="12"/>
  <c r="T12" i="10" s="1"/>
  <c r="V16" i="12"/>
  <c r="S12" i="10" s="1"/>
  <c r="U16" i="12"/>
  <c r="R12" i="10" s="1"/>
  <c r="T16" i="12"/>
  <c r="Q12" i="10" s="1"/>
  <c r="S16" i="12"/>
  <c r="P12" i="10" s="1"/>
  <c r="R16" i="12"/>
  <c r="O12" i="10" s="1"/>
  <c r="Q16" i="12"/>
  <c r="N12" i="10" s="1"/>
  <c r="P16" i="12"/>
  <c r="M12" i="10" s="1"/>
  <c r="O16" i="12"/>
  <c r="L12" i="10" s="1"/>
  <c r="N16" i="12"/>
  <c r="K12" i="10" s="1"/>
  <c r="K16" i="12"/>
  <c r="J16"/>
  <c r="H16"/>
  <c r="Y3"/>
  <c r="F12" i="10"/>
  <c r="I12" s="1"/>
  <c r="H22" i="6"/>
  <c r="F10" i="10"/>
  <c r="I10" s="1"/>
  <c r="D10"/>
  <c r="G10" s="1"/>
  <c r="W13" i="11"/>
  <c r="X10" i="10" s="1"/>
  <c r="T13" i="11"/>
  <c r="S10" i="10" s="1"/>
  <c r="L13" i="11"/>
  <c r="K10" i="10" s="1"/>
  <c r="H13" i="11"/>
  <c r="E13"/>
  <c r="E10" i="10" s="1"/>
  <c r="H10" s="1"/>
  <c r="V13" i="11"/>
  <c r="W10" i="10" s="1"/>
  <c r="U13" i="11"/>
  <c r="T10" i="10" s="1"/>
  <c r="S13" i="11"/>
  <c r="R10" i="10" s="1"/>
  <c r="R13" i="11"/>
  <c r="Q10" i="10" s="1"/>
  <c r="Q13" i="11"/>
  <c r="P10" i="10" s="1"/>
  <c r="P13" i="11"/>
  <c r="O10" i="10" s="1"/>
  <c r="O13" i="11"/>
  <c r="N10" i="10" s="1"/>
  <c r="N13" i="11"/>
  <c r="M10" i="10" s="1"/>
  <c r="M13" i="11"/>
  <c r="L10" i="10" s="1"/>
  <c r="I13" i="11"/>
  <c r="U10" i="10" s="1"/>
  <c r="W3" i="11"/>
  <c r="W3" i="9"/>
  <c r="W3" i="8"/>
  <c r="Y3" i="5"/>
  <c r="W3" i="6"/>
  <c r="V3" i="7"/>
  <c r="W3" i="4"/>
  <c r="V12" i="10" l="1"/>
  <c r="AA12" s="1"/>
  <c r="V10"/>
  <c r="AA14"/>
  <c r="Q15" i="8"/>
  <c r="P16" i="10" s="1"/>
  <c r="R15" i="8"/>
  <c r="Q16" i="10" s="1"/>
  <c r="Q16" i="9"/>
  <c r="P17" i="10" s="1"/>
  <c r="R16" i="9"/>
  <c r="Q17" i="10" s="1"/>
  <c r="S19" i="5"/>
  <c r="P13" i="10" s="1"/>
  <c r="T19" i="5"/>
  <c r="Q13" i="10" s="1"/>
  <c r="U19" i="5"/>
  <c r="R13" i="10" s="1"/>
  <c r="M15" i="4"/>
  <c r="N15"/>
  <c r="O15"/>
  <c r="P15"/>
  <c r="Q15"/>
  <c r="R15"/>
  <c r="S15"/>
  <c r="T15"/>
  <c r="U15"/>
  <c r="V15"/>
  <c r="W15"/>
  <c r="X8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9" i="10" s="1"/>
  <c r="W21" i="7"/>
  <c r="X9" i="10" s="1"/>
  <c r="M22" i="6"/>
  <c r="L11" i="10" s="1"/>
  <c r="N22" i="6"/>
  <c r="M11" i="10" s="1"/>
  <c r="O22" i="6"/>
  <c r="N11" i="10" s="1"/>
  <c r="P22" i="6"/>
  <c r="O11" i="10" s="1"/>
  <c r="Q22" i="6"/>
  <c r="P11" i="10" s="1"/>
  <c r="R22" i="6"/>
  <c r="Q11" i="10" s="1"/>
  <c r="S22" i="6"/>
  <c r="R11" i="10" s="1"/>
  <c r="T22" i="6"/>
  <c r="S11" i="10" s="1"/>
  <c r="U22" i="6"/>
  <c r="T11" i="10" s="1"/>
  <c r="V22" i="6"/>
  <c r="W11" i="10" s="1"/>
  <c r="W22" i="6"/>
  <c r="X11" i="10" s="1"/>
  <c r="I15" i="8"/>
  <c r="U16" i="10" s="1"/>
  <c r="L15" i="8"/>
  <c r="K16" i="10" s="1"/>
  <c r="M15" i="8"/>
  <c r="L16" i="10" s="1"/>
  <c r="N15" i="8"/>
  <c r="M16" i="10" s="1"/>
  <c r="O15" i="8"/>
  <c r="N16" i="10" s="1"/>
  <c r="P15" i="8"/>
  <c r="O16" i="10" s="1"/>
  <c r="S15" i="8"/>
  <c r="R16" i="10" s="1"/>
  <c r="T15" i="8"/>
  <c r="S16" i="10" s="1"/>
  <c r="U15" i="8"/>
  <c r="T16" i="10" s="1"/>
  <c r="V15" i="8"/>
  <c r="W16" i="10" s="1"/>
  <c r="I16" i="9"/>
  <c r="U17" i="10" s="1"/>
  <c r="L16" i="9"/>
  <c r="K17" i="10" s="1"/>
  <c r="M16" i="9"/>
  <c r="L17" i="10" s="1"/>
  <c r="N16" i="9"/>
  <c r="M17" i="10" s="1"/>
  <c r="O16" i="9"/>
  <c r="N17" i="10" s="1"/>
  <c r="P16" i="9"/>
  <c r="O17" i="10" s="1"/>
  <c r="S16" i="9"/>
  <c r="R17" i="10" s="1"/>
  <c r="T16" i="9"/>
  <c r="S17" i="10" s="1"/>
  <c r="U16" i="9"/>
  <c r="T17" i="10" s="1"/>
  <c r="V16" i="9"/>
  <c r="W17" i="10" s="1"/>
  <c r="W16" i="9"/>
  <c r="X17" i="10" s="1"/>
  <c r="H16" i="9"/>
  <c r="F17" i="10" s="1"/>
  <c r="I17" s="1"/>
  <c r="D11"/>
  <c r="G11" s="1"/>
  <c r="D9"/>
  <c r="G9" s="1"/>
  <c r="I15" i="4"/>
  <c r="L15"/>
  <c r="I19" i="5"/>
  <c r="J19"/>
  <c r="K19"/>
  <c r="N19"/>
  <c r="K13" i="10" s="1"/>
  <c r="O19" i="5"/>
  <c r="L13" i="10" s="1"/>
  <c r="P19" i="5"/>
  <c r="M13" i="10" s="1"/>
  <c r="Q19" i="5"/>
  <c r="N13" i="10" s="1"/>
  <c r="R19" i="5"/>
  <c r="O13" i="10" s="1"/>
  <c r="V19" i="5"/>
  <c r="S13" i="10" s="1"/>
  <c r="W19" i="5"/>
  <c r="T13" i="10" s="1"/>
  <c r="X19" i="5"/>
  <c r="W13" i="10" s="1"/>
  <c r="Y19" i="5"/>
  <c r="X13" i="10" s="1"/>
  <c r="I22" i="6"/>
  <c r="U11" i="10" s="1"/>
  <c r="L22" i="6"/>
  <c r="K11" i="10" s="1"/>
  <c r="F11"/>
  <c r="E11"/>
  <c r="H11" s="1"/>
  <c r="I21" i="7"/>
  <c r="U9" i="10" s="1"/>
  <c r="L21" i="7"/>
  <c r="K9" i="10" s="1"/>
  <c r="H21" i="7"/>
  <c r="F9" i="10" s="1"/>
  <c r="I9" s="1"/>
  <c r="E21" i="7"/>
  <c r="E9" i="10" s="1"/>
  <c r="H9" s="1"/>
  <c r="H15" i="4"/>
  <c r="X18" i="10" l="1"/>
  <c r="V17"/>
  <c r="AA17" s="1"/>
  <c r="V9"/>
  <c r="AA9" s="1"/>
  <c r="V11"/>
  <c r="AA11" s="1"/>
  <c r="V16"/>
  <c r="V13"/>
  <c r="AA18" l="1"/>
</calcChain>
</file>

<file path=xl/sharedStrings.xml><?xml version="1.0" encoding="utf-8"?>
<sst xmlns="http://schemas.openxmlformats.org/spreadsheetml/2006/main" count="802" uniqueCount="417">
  <si>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</si>
  <si>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</si>
  <si>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</si>
  <si>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</si>
  <si>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</si>
  <si>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</si>
  <si>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</si>
  <si>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</si>
  <si>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</si>
  <si>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</si>
  <si>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</si>
  <si>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</si>
  <si>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</si>
  <si>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</si>
  <si>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</si>
  <si>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</si>
  <si>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</si>
  <si>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</si>
  <si>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</si>
  <si>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</si>
  <si>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</si>
  <si>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</si>
  <si>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</si>
  <si>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</si>
  <si>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</si>
  <si>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</si>
  <si>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</si>
  <si>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</si>
  <si>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</si>
  <si>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</si>
  <si>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</si>
  <si>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</si>
  <si>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</si>
  <si>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</si>
  <si>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</si>
  <si>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</si>
  <si>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</si>
  <si>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</si>
  <si>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</si>
  <si>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</si>
  <si>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</si>
  <si>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</si>
  <si>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</si>
  <si>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</si>
  <si>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</si>
  <si>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Purnia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</si>
  <si>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</si>
  <si>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</si>
  <si>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</si>
  <si>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</si>
  <si>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</si>
  <si>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</si>
  <si>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</si>
  <si>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</si>
  <si>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</si>
  <si>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</si>
  <si>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</si>
  <si>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</si>
  <si>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</si>
  <si>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</si>
  <si>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</si>
  <si>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</si>
  <si>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</si>
  <si>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</si>
  <si>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</si>
  <si>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</si>
  <si>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</si>
  <si>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</si>
  <si>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</si>
  <si>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</si>
  <si>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</si>
  <si>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</si>
  <si>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</si>
  <si>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</si>
  <si>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</si>
  <si>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</si>
  <si>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</si>
  <si>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</si>
  <si>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</si>
  <si>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</si>
  <si>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</si>
  <si>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</si>
  <si>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</si>
  <si>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</si>
  <si>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</si>
  <si>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</si>
  <si>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</si>
  <si>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</si>
  <si>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</si>
  <si>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</si>
  <si>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</si>
  <si>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</si>
  <si>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</si>
  <si>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</si>
  <si>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</si>
  <si>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</si>
  <si>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</si>
  <si>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</si>
  <si>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</si>
  <si>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</si>
  <si>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</si>
  <si>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</si>
  <si>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</si>
  <si>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</si>
  <si>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</si>
  <si>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</si>
  <si>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</si>
  <si>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</si>
  <si>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</si>
  <si>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</si>
  <si>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</si>
  <si>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</si>
  <si>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</si>
  <si>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</si>
  <si>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</si>
  <si>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</si>
  <si>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</si>
  <si>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</si>
  <si>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</si>
  <si>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</si>
  <si>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</si>
  <si>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</si>
  <si>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</si>
  <si>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</si>
  <si>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</si>
  <si>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</si>
  <si>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</si>
  <si>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</si>
  <si>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</si>
  <si>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</si>
  <si>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</si>
  <si>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</si>
  <si>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</si>
  <si>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</si>
  <si>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</si>
  <si>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</si>
  <si>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</si>
  <si>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</si>
  <si>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</si>
  <si>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</si>
  <si>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</si>
  <si>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</si>
  <si>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</si>
  <si>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</si>
  <si>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</si>
  <si>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</si>
  <si>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</si>
  <si>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</si>
  <si>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</si>
  <si>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</si>
  <si>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</si>
  <si>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</si>
  <si>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</si>
  <si>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</si>
  <si>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</si>
  <si>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</si>
  <si>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</si>
  <si>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</si>
  <si>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</si>
  <si>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</si>
  <si>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</si>
  <si>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</si>
  <si>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</si>
  <si>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</si>
  <si>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</si>
  <si>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</si>
  <si>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</si>
  <si>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</si>
  <si>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</si>
  <si>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</si>
  <si>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</si>
  <si>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</si>
  <si>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</si>
  <si>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</si>
  <si>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</si>
  <si>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</si>
  <si>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</si>
  <si>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</si>
  <si>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</si>
  <si>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</si>
  <si>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</si>
  <si>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</si>
  <si>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</si>
  <si>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</si>
  <si>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</si>
  <si>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</si>
  <si>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</si>
  <si>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</si>
  <si>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</si>
  <si>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</si>
  <si>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</si>
  <si>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</si>
  <si>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</si>
  <si>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</si>
  <si>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</si>
  <si>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</si>
  <si>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</si>
  <si>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</si>
  <si>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</si>
  <si>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</si>
  <si>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</si>
  <si>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</si>
  <si>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</si>
  <si>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</si>
  <si>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</si>
  <si>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</si>
  <si>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</si>
  <si>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</si>
  <si>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</si>
  <si>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</si>
  <si>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</si>
  <si>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</si>
  <si>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</si>
  <si>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</si>
  <si>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</si>
  <si>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</si>
  <si>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</si>
  <si>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</si>
  <si>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</si>
  <si>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</si>
  <si>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</si>
  <si>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</si>
  <si>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</si>
  <si>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</si>
  <si>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</si>
  <si>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</si>
  <si>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</si>
  <si>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</si>
  <si>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</si>
  <si>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</si>
  <si>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</si>
  <si>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</si>
  <si>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</si>
  <si>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</si>
  <si>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</si>
  <si>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</si>
  <si>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</si>
  <si>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</si>
  <si>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</si>
  <si>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</si>
  <si>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</si>
  <si>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</si>
  <si>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</si>
  <si>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</si>
  <si>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</si>
  <si>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</si>
  <si>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</si>
  <si>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</si>
  <si>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</si>
  <si>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</si>
  <si>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</si>
  <si>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</si>
  <si>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</si>
  <si>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</si>
  <si>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</si>
  <si>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</si>
  <si>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</si>
  <si>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</si>
  <si>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</si>
  <si>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</si>
  <si>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</si>
  <si>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</si>
  <si>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</si>
  <si>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</si>
  <si>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</si>
  <si>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</si>
  <si>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</si>
  <si>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</si>
  <si>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</si>
  <si>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</si>
  <si>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</si>
  <si>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</si>
  <si>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</si>
  <si>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</si>
  <si>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</si>
  <si>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</si>
  <si>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</si>
  <si>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</si>
  <si>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</si>
  <si>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</si>
  <si>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</si>
  <si>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</si>
  <si>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</si>
  <si>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</si>
  <si>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</si>
  <si>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</si>
  <si>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</si>
  <si>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</si>
  <si>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</si>
  <si>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</si>
  <si>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</si>
  <si>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</si>
  <si>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</si>
  <si>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</si>
  <si>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</si>
  <si>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</si>
  <si>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</si>
  <si>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</si>
  <si>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</si>
  <si>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</si>
  <si>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</si>
  <si>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</si>
  <si>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</si>
  <si>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</si>
  <si>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</si>
  <si>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</si>
  <si>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</si>
  <si>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</si>
  <si>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</si>
  <si>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</si>
  <si>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</si>
  <si>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</si>
  <si>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</si>
  <si>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</si>
  <si>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</si>
  <si>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</si>
  <si>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Retender</t>
  </si>
  <si>
    <t>Tender Process</t>
  </si>
  <si>
    <t>8.5.2013</t>
  </si>
  <si>
    <t>15 Month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</si>
  <si>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</si>
  <si>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</si>
  <si>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</si>
  <si>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</si>
  <si>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</si>
  <si>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</si>
  <si>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</si>
  <si>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</si>
  <si>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</si>
  <si>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</si>
  <si>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</si>
  <si>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</si>
  <si>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</si>
  <si>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</si>
  <si>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</si>
  <si>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</si>
  <si>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</si>
  <si>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</si>
  <si>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</si>
  <si>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</si>
  <si>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</si>
  <si>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</si>
  <si>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</si>
  <si>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</si>
  <si>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</si>
  <si>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</si>
  <si>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</si>
  <si>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</si>
  <si>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</si>
  <si>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</si>
  <si>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</si>
  <si>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</si>
  <si>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</si>
  <si>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</si>
  <si>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</si>
  <si>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</si>
  <si>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</si>
  <si>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</si>
  <si>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</si>
  <si>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</si>
  <si>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</si>
  <si>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</si>
  <si>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</si>
  <si>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</si>
  <si>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</si>
  <si>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</si>
  <si>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</si>
  <si>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MAGADH</t>
  </si>
  <si>
    <t>BHAGALPUR</t>
  </si>
  <si>
    <t>MUNGER</t>
  </si>
  <si>
    <t>KOSI</t>
  </si>
  <si>
    <t>PURNEA</t>
  </si>
  <si>
    <t>DARBHANGA</t>
  </si>
  <si>
    <t>SARAN</t>
  </si>
  <si>
    <t xml:space="preserve">Name of Division :-  Darbhanga 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</si>
  <si>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</si>
  <si>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</si>
  <si>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</si>
  <si>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</si>
  <si>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</si>
  <si>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</si>
  <si>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</si>
  <si>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</si>
  <si>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24 SBD of 2013-14/8.5.2013</t>
  </si>
  <si>
    <t>Foundation work stoped due to Land Dispute (Playground)</t>
  </si>
  <si>
    <t>16 SBD of 2013-14/25.4.2013</t>
  </si>
  <si>
    <t>Excvation complete</t>
  </si>
  <si>
    <t>Roof complete</t>
  </si>
  <si>
    <t>hand over</t>
  </si>
  <si>
    <t>Balkrishna Bhalotia Construction Pvt. Ltd.</t>
  </si>
  <si>
    <t>Ram Babu Prasad</t>
  </si>
  <si>
    <t>Ajay Kumar Singh</t>
  </si>
  <si>
    <t xml:space="preserve">Shuttering </t>
  </si>
  <si>
    <t>Shuttering &amp; steel binding</t>
  </si>
  <si>
    <t>Work stoped as per instruction of MD</t>
  </si>
  <si>
    <t xml:space="preserve">FIRST FLOOR ROOF LEVEL WORK IN PROGRESS </t>
  </si>
  <si>
    <t>PLSTERING WORK IN PROGRESS</t>
  </si>
  <si>
    <t>GROUND FLOOR ROOF COMP. OF PRINCIPAL &amp; COMMON ROOM WORK IN PROGRESS</t>
  </si>
  <si>
    <t>SECOND FLOOR ROOF LEVEL OF MAIN BUILDING WORK IN PROGRESS</t>
  </si>
  <si>
    <t>WORK IN PROGRESS</t>
  </si>
  <si>
    <t xml:space="preserve">GROUND FLOOR ROOF LEVEL WORK IN PROGRESS </t>
  </si>
  <si>
    <t xml:space="preserve">Name of Division :-  Patna (EAST) - Patna, Nalanda &amp; Bhojpur                                                           </t>
  </si>
  <si>
    <t xml:space="preserve">Name of Division :-  Patna (WEST) - Buxar, Rohtas &amp; Kaimur (Bhabhuaa)                                                     </t>
  </si>
  <si>
    <t>PATNA (EAST)</t>
  </si>
  <si>
    <t>PATNA (WEST)</t>
  </si>
  <si>
    <t>Vinod Kumar Ranjan (9661863636) E.E. BSEIDC, Div.- Patna (West)</t>
  </si>
  <si>
    <t>TIRHUT (EAST)</t>
  </si>
  <si>
    <t>TIRHUT (WEST)</t>
  </si>
  <si>
    <t>Sunil Kumar Sinha, EE, BSEIDC, Div.- Tirhut (West)</t>
  </si>
  <si>
    <t>Name of Division :-  Tirhut (EAST) - Vaishali, Muzaffarpur &amp; Sitamarhi</t>
  </si>
  <si>
    <t>Name of Division :-  Tirhut (WEST)  - East Champaran, West Champaran &amp; Shivhar</t>
  </si>
  <si>
    <t>Date:-30.09.2014</t>
  </si>
  <si>
    <t>Uday Kumar Das, EE BSEIDC, Div.- Saran</t>
  </si>
  <si>
    <t>Pramod Kumar (9955128483)                        E.E. BSEIDC, Div.-Darbhanga</t>
  </si>
  <si>
    <t>Name &amp; contact no. of EE :- Sanjeev Kumar (9199601788), AE :- Vindo Kr. Pandey (9472722090), &amp; Sanjeev Kumar 9931487994</t>
  </si>
  <si>
    <t>Name &amp; contact no. of EE :-Uday Kumar Das, EE , AE :-Maya prasad singh (9973106456), AE :- Rajiv Kr. (9934204444)</t>
  </si>
  <si>
    <t>Name &amp; contact no. of EE :- Pramod Kumar (9955128483) , AE :- Ram Babu Mahto (9835619212) &amp; Rajesh Kumar (9431620115)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</si>
</sst>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wrapText="1"/>
    </xf>
    <xf numFmtId="0" fontId="34" fillId="2" borderId="1" xfId="0" applyFont="1" applyFill="1" applyBorder="1"/>
    <xf numFmtId="0" fontId="34" fillId="3" borderId="1" xfId="0" applyFont="1" applyFill="1" applyBorder="1" applyAlignment="1">
      <alignment wrapText="1"/>
    </xf>
    <xf numFmtId="0" fontId="34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7" fillId="4" borderId="1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1" fillId="4" borderId="1" xfId="0" applyFont="1" applyFill="1" applyBorder="1" applyAlignment="1">
      <alignment wrapText="1"/>
    </xf>
    <xf numFmtId="0" fontId="31" fillId="4" borderId="1" xfId="0" applyFont="1" applyFill="1" applyBorder="1"/>
    <xf numFmtId="0" fontId="25" fillId="2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7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14" fillId="0" borderId="12" xfId="1" applyFont="1" applyBorder="1" applyAlignment="1">
      <alignment horizontal="center" vertical="center" textRotation="90" wrapText="1"/>
    </xf>
    <xf numFmtId="164" fontId="14" fillId="0" borderId="13" xfId="1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4" xfId="1" applyFont="1" applyBorder="1" applyAlignment="1">
      <alignment horizontal="center" vertical="center" wrapText="1"/>
    </xf>
    <xf numFmtId="164" fontId="15" fillId="0" borderId="2" xfId="1" applyFont="1" applyBorder="1" applyAlignment="1">
      <alignment horizontal="center" vertical="center" wrapText="1"/>
    </xf>
    <xf numFmtId="164" fontId="15" fillId="0" borderId="3" xfId="1" applyFont="1" applyBorder="1" applyAlignment="1">
      <alignment horizontal="center" vertical="center" wrapText="1"/>
    </xf>
    <xf numFmtId="16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164" fontId="20" fillId="0" borderId="1" xfId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16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18"/>
  <sheetViews>
    <sheetView showGridLines="0" topLeftCell="A2" zoomScale="75" zoomScaleNormal="75" workbookViewId="0">
      <pane xSplit="1" ySplit="5" topLeftCell="B12" activePane="bottomRight" state="frozen"/>
      <selection activeCell="A2" sqref="A2"/>
      <selection pane="topRight" activeCell="B2" sqref="B2"/>
      <selection pane="bottomLeft" activeCell="A10" sqref="A10"/>
      <selection pane="bottomRight" activeCell="P18" sqref="P18:S18"/>
    </sheetView>
  </sheetViews>
  <sheetFormatPr defaultRowHeight="15"/>
  <cols>
    <col min="1" max="1" width="3.5703125" customWidth="1"/>
    <col min="2" max="2" width="14.7109375" style="136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4.5703125" customWidth="1"/>
    <col min="24" max="24" width="10.140625" customWidth="1"/>
    <col min="25" max="25" width="12.140625" customWidth="1"/>
    <col min="27" max="27" width="9.140625" customWidth="1"/>
  </cols>
  <sheetData>
    <row r="2" spans="1:28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8" ht="15" customHeight="1">
      <c r="A3" s="152" t="s">
        <v>377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60" t="s">
        <v>411</v>
      </c>
      <c r="Y3" s="161"/>
    </row>
    <row r="4" spans="1:28" ht="15" customHeight="1">
      <c r="A4" s="149" t="s">
        <v>0</v>
      </c>
      <c r="B4" s="148" t="s">
        <v>23</v>
      </c>
      <c r="C4" s="149" t="s">
        <v>24</v>
      </c>
      <c r="D4" s="166" t="s">
        <v>287</v>
      </c>
      <c r="E4" s="167"/>
      <c r="F4" s="168"/>
      <c r="G4" s="166" t="s">
        <v>27</v>
      </c>
      <c r="H4" s="167"/>
      <c r="I4" s="168"/>
      <c r="J4" s="186" t="s">
        <v>21</v>
      </c>
      <c r="K4" s="169" t="s">
        <v>16</v>
      </c>
      <c r="L4" s="169"/>
      <c r="M4" s="169"/>
      <c r="N4" s="169"/>
      <c r="O4" s="169"/>
      <c r="P4" s="169"/>
      <c r="Q4" s="169"/>
      <c r="R4" s="169"/>
      <c r="S4" s="169"/>
      <c r="T4" s="170"/>
      <c r="U4" s="171" t="s">
        <v>31</v>
      </c>
      <c r="V4" s="172"/>
      <c r="W4" s="173"/>
      <c r="X4" s="174" t="s">
        <v>33</v>
      </c>
      <c r="Y4" s="155" t="s">
        <v>14</v>
      </c>
    </row>
    <row r="5" spans="1:28" ht="20.25" customHeight="1">
      <c r="A5" s="149"/>
      <c r="B5" s="148"/>
      <c r="C5" s="149"/>
      <c r="D5" s="189" t="s">
        <v>25</v>
      </c>
      <c r="E5" s="184" t="s">
        <v>28</v>
      </c>
      <c r="F5" s="184" t="s">
        <v>26</v>
      </c>
      <c r="G5" s="164" t="s">
        <v>25</v>
      </c>
      <c r="H5" s="184" t="s">
        <v>28</v>
      </c>
      <c r="I5" s="184" t="s">
        <v>26</v>
      </c>
      <c r="J5" s="187"/>
      <c r="K5" s="158" t="s">
        <v>15</v>
      </c>
      <c r="L5" s="162" t="s">
        <v>10</v>
      </c>
      <c r="M5" s="164" t="s">
        <v>9</v>
      </c>
      <c r="N5" s="150" t="s">
        <v>17</v>
      </c>
      <c r="O5" s="151"/>
      <c r="P5" s="150" t="s">
        <v>18</v>
      </c>
      <c r="Q5" s="151"/>
      <c r="R5" s="150" t="s">
        <v>307</v>
      </c>
      <c r="S5" s="151"/>
      <c r="T5" s="182" t="s">
        <v>13</v>
      </c>
      <c r="U5" s="180" t="s">
        <v>7</v>
      </c>
      <c r="V5" s="180" t="s">
        <v>30</v>
      </c>
      <c r="W5" s="180" t="s">
        <v>8</v>
      </c>
      <c r="X5" s="175"/>
      <c r="Y5" s="156"/>
    </row>
    <row r="6" spans="1:28" ht="36" customHeight="1">
      <c r="A6" s="149"/>
      <c r="B6" s="148"/>
      <c r="C6" s="149"/>
      <c r="D6" s="190"/>
      <c r="E6" s="185"/>
      <c r="F6" s="185"/>
      <c r="G6" s="165"/>
      <c r="H6" s="185"/>
      <c r="I6" s="185"/>
      <c r="J6" s="188"/>
      <c r="K6" s="159"/>
      <c r="L6" s="163"/>
      <c r="M6" s="165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83"/>
      <c r="U6" s="181"/>
      <c r="V6" s="181"/>
      <c r="W6" s="181"/>
      <c r="X6" s="176"/>
      <c r="Y6" s="157"/>
      <c r="AA6" t="s">
        <v>313</v>
      </c>
    </row>
    <row r="7" spans="1:28" ht="60" customHeight="1">
      <c r="A7" s="123">
        <v>1</v>
      </c>
      <c r="B7" s="133" t="s">
        <v>403</v>
      </c>
      <c r="C7" s="142" t="s">
        <v>356</v>
      </c>
      <c r="D7" s="8">
        <f>'Patna (East)'!A14</f>
        <v>3</v>
      </c>
      <c r="E7" s="8">
        <f>'Patna (East)'!E16</f>
        <v>8</v>
      </c>
      <c r="F7" s="8">
        <f>'Patna (East)'!H16</f>
        <v>2042.4399999999998</v>
      </c>
      <c r="G7" s="123">
        <f>D7-1</f>
        <v>2</v>
      </c>
      <c r="H7" s="8">
        <f>E7-3</f>
        <v>5</v>
      </c>
      <c r="I7" s="8">
        <f>F7-'Patna (East)'!H8</f>
        <v>1273.3799999999999</v>
      </c>
      <c r="J7" s="123"/>
      <c r="K7" s="123">
        <f>'Patna (East)'!L16</f>
        <v>0</v>
      </c>
      <c r="L7" s="123">
        <f>'Patna (East)'!M16</f>
        <v>1</v>
      </c>
      <c r="M7" s="123">
        <f>'Patna (East)'!N16</f>
        <v>0</v>
      </c>
      <c r="N7" s="123">
        <f>'Patna (East)'!O16</f>
        <v>0</v>
      </c>
      <c r="O7" s="123">
        <f>'Patna (East)'!P16</f>
        <v>0</v>
      </c>
      <c r="P7" s="123">
        <f>'Patna (East)'!Q16</f>
        <v>0</v>
      </c>
      <c r="Q7" s="123">
        <f>'Patna (East)'!R16</f>
        <v>0</v>
      </c>
      <c r="R7" s="123">
        <f>'Patna (East)'!S16</f>
        <v>0</v>
      </c>
      <c r="S7" s="123">
        <f>'Patna (East)'!T16</f>
        <v>2</v>
      </c>
      <c r="T7" s="123">
        <f>'Patna (East)'!U16</f>
        <v>0</v>
      </c>
      <c r="U7" s="131">
        <f>'Patna (East)'!I16</f>
        <v>2</v>
      </c>
      <c r="V7" s="131">
        <f>K7+L7+M7+N7+O7+P7+Q7+R7+S7+T7</f>
        <v>3</v>
      </c>
      <c r="W7" s="131">
        <f>'Patna (East)'!V16</f>
        <v>0</v>
      </c>
      <c r="X7" s="132">
        <f>'Patna (East)'!W16</f>
        <v>349.77</v>
      </c>
      <c r="Y7" s="130"/>
      <c r="AA7" s="126">
        <f>H7-U7-V7-W7</f>
        <v>0</v>
      </c>
      <c r="AB7" s="5"/>
    </row>
    <row r="8" spans="1:28" ht="60" customHeight="1">
      <c r="A8" s="107">
        <v>2</v>
      </c>
      <c r="B8" s="134" t="s">
        <v>404</v>
      </c>
      <c r="C8" s="143" t="s">
        <v>405</v>
      </c>
      <c r="D8" s="109">
        <f>'Patna (West)'!A12</f>
        <v>3</v>
      </c>
      <c r="E8" s="109">
        <f>'Patna (West)'!E15</f>
        <v>7</v>
      </c>
      <c r="F8" s="109">
        <f>'Patna (West)'!H15</f>
        <v>1787.98</v>
      </c>
      <c r="G8" s="107">
        <f>D8</f>
        <v>3</v>
      </c>
      <c r="H8" s="109">
        <f>E8</f>
        <v>7</v>
      </c>
      <c r="I8" s="109">
        <f>F8</f>
        <v>1787.98</v>
      </c>
      <c r="J8" s="107"/>
      <c r="K8" s="107">
        <f>'Patna (West)'!L15</f>
        <v>0</v>
      </c>
      <c r="L8" s="107">
        <f>'Patna (West)'!M15</f>
        <v>2</v>
      </c>
      <c r="M8" s="107">
        <f>'Patna (West)'!N15</f>
        <v>0</v>
      </c>
      <c r="N8" s="107">
        <f>'Patna (West)'!O15</f>
        <v>0</v>
      </c>
      <c r="O8" s="107">
        <f>'Patna (West)'!P15</f>
        <v>0</v>
      </c>
      <c r="P8" s="107">
        <f>'Patna (West)'!Q15</f>
        <v>0</v>
      </c>
      <c r="Q8" s="107">
        <f>'Patna (West)'!R15</f>
        <v>0</v>
      </c>
      <c r="R8" s="107">
        <f>'Patna (West)'!S15</f>
        <v>0</v>
      </c>
      <c r="S8" s="107">
        <f>'Patna (West)'!T15</f>
        <v>0</v>
      </c>
      <c r="T8" s="107">
        <f>'Patna (West)'!U15</f>
        <v>1</v>
      </c>
      <c r="U8" s="96">
        <f>'Patna (West)'!I15</f>
        <v>4</v>
      </c>
      <c r="V8" s="131">
        <f>K8+L8+M8+N8+O8+P8+Q8+R8+S8+T8</f>
        <v>3</v>
      </c>
      <c r="W8" s="96">
        <f>'Patna (West)'!V15</f>
        <v>0</v>
      </c>
      <c r="X8" s="98">
        <f>'Patna (West)'!W15</f>
        <v>195.1</v>
      </c>
      <c r="Y8" s="128"/>
      <c r="AA8" s="126">
        <f>H8-U8-V8-W8</f>
        <v>0</v>
      </c>
      <c r="AB8" s="5"/>
    </row>
    <row r="9" spans="1:28" ht="60" customHeight="1">
      <c r="A9" s="106">
        <v>3</v>
      </c>
      <c r="B9" s="135" t="s">
        <v>367</v>
      </c>
      <c r="C9" s="144" t="s">
        <v>357</v>
      </c>
      <c r="D9" s="108">
        <f>Magadh!A18</f>
        <v>5</v>
      </c>
      <c r="E9" s="108">
        <f>Magadh!E21</f>
        <v>13</v>
      </c>
      <c r="F9" s="108">
        <f>Magadh!H21</f>
        <v>3195.2</v>
      </c>
      <c r="G9" s="123">
        <f>D9-3</f>
        <v>2</v>
      </c>
      <c r="H9" s="108">
        <f>E9-(Magadh!E10+Magadh!E13+Magadh!E17)</f>
        <v>5</v>
      </c>
      <c r="I9" s="106">
        <f>F9-(Magadh!H8+Magadh!H11+Magadh!H16)</f>
        <v>1228.47</v>
      </c>
      <c r="J9" s="9"/>
      <c r="K9" s="108">
        <f>Magadh!L21</f>
        <v>0</v>
      </c>
      <c r="L9" s="108">
        <f>Magadh!M21</f>
        <v>0</v>
      </c>
      <c r="M9" s="108">
        <f>Magadh!N21</f>
        <v>0</v>
      </c>
      <c r="N9" s="108">
        <f>Magadh!O21</f>
        <v>0</v>
      </c>
      <c r="O9" s="108">
        <f>Magadh!P21</f>
        <v>1</v>
      </c>
      <c r="P9" s="108">
        <f>Magadh!Q21</f>
        <v>0</v>
      </c>
      <c r="Q9" s="108">
        <f>Magadh!R21</f>
        <v>0</v>
      </c>
      <c r="R9" s="108">
        <f>Magadh!S21</f>
        <v>1</v>
      </c>
      <c r="S9" s="108">
        <f>Magadh!T21</f>
        <v>3</v>
      </c>
      <c r="T9" s="108">
        <f>Magadh!U21</f>
        <v>0</v>
      </c>
      <c r="U9" s="104">
        <f>Magadh!I21</f>
        <v>0</v>
      </c>
      <c r="V9" s="95">
        <f t="shared" ref="V9" si="0">K9+L9+M9+N9+O9+P9+Q9+R9+S9+T9</f>
        <v>5</v>
      </c>
      <c r="W9" s="104">
        <f>Magadh!V21</f>
        <v>0</v>
      </c>
      <c r="X9" s="105">
        <f>Magadh!W21</f>
        <v>649.63000000000011</v>
      </c>
      <c r="Y9" s="106"/>
      <c r="AA9" s="126">
        <f t="shared" ref="AA9:AA18" si="1">H9-U9-V9-W9</f>
        <v>0</v>
      </c>
      <c r="AB9" s="5"/>
    </row>
    <row r="10" spans="1:28" ht="60" customHeight="1">
      <c r="A10" s="106">
        <v>4</v>
      </c>
      <c r="B10" s="133" t="s">
        <v>368</v>
      </c>
      <c r="C10" s="145" t="s">
        <v>362</v>
      </c>
      <c r="D10" s="108">
        <f>Bhagalpur!A11</f>
        <v>2</v>
      </c>
      <c r="E10" s="108">
        <f>Bhagalpur!E13</f>
        <v>5</v>
      </c>
      <c r="F10" s="112">
        <f>Bhagalpur!H13</f>
        <v>1281.1199999999999</v>
      </c>
      <c r="G10" s="106">
        <f t="shared" ref="G10:I12" si="2">D10</f>
        <v>2</v>
      </c>
      <c r="H10" s="108">
        <f t="shared" si="2"/>
        <v>5</v>
      </c>
      <c r="I10" s="115">
        <f t="shared" si="2"/>
        <v>1281.1199999999999</v>
      </c>
      <c r="J10" s="9"/>
      <c r="K10" s="106">
        <f>Bhagalpur!L13</f>
        <v>0</v>
      </c>
      <c r="L10" s="106">
        <f>Bhagalpur!M13</f>
        <v>0</v>
      </c>
      <c r="M10" s="106">
        <f>Bhagalpur!N13</f>
        <v>0</v>
      </c>
      <c r="N10" s="106">
        <f>Bhagalpur!O13</f>
        <v>0</v>
      </c>
      <c r="O10" s="106">
        <f>Bhagalpur!P13</f>
        <v>0</v>
      </c>
      <c r="P10" s="106">
        <f>Bhagalpur!Q13</f>
        <v>0</v>
      </c>
      <c r="Q10" s="106">
        <f>Bhagalpur!R13</f>
        <v>0</v>
      </c>
      <c r="R10" s="106">
        <f>Bhagalpur!S13</f>
        <v>0</v>
      </c>
      <c r="S10" s="106">
        <f>Bhagalpur!T13</f>
        <v>0</v>
      </c>
      <c r="T10" s="106">
        <f>Bhagalpur!U13</f>
        <v>5</v>
      </c>
      <c r="U10" s="95">
        <f>Bhagalpur!I13</f>
        <v>0</v>
      </c>
      <c r="V10" s="95">
        <f t="shared" ref="V10" si="3">K10+L10+M10+N10+O10+P10+Q10+R10+S10+T10</f>
        <v>5</v>
      </c>
      <c r="W10" s="95">
        <f>Bhagalpur!V13</f>
        <v>0</v>
      </c>
      <c r="X10" s="97">
        <f>Bhagalpur!W13</f>
        <v>980.24</v>
      </c>
      <c r="Y10" s="99"/>
      <c r="AA10" s="126">
        <f>H10-U10-V10-W10</f>
        <v>0</v>
      </c>
      <c r="AB10" s="5"/>
    </row>
    <row r="11" spans="1:28" ht="60" customHeight="1">
      <c r="A11" s="106">
        <v>5</v>
      </c>
      <c r="B11" s="133" t="s">
        <v>369</v>
      </c>
      <c r="C11" s="145" t="s">
        <v>358</v>
      </c>
      <c r="D11" s="108">
        <f>Munger!A19</f>
        <v>6</v>
      </c>
      <c r="E11" s="108">
        <f>Munger!E22</f>
        <v>14</v>
      </c>
      <c r="F11" s="112">
        <f>Munger!H22</f>
        <v>3581.02</v>
      </c>
      <c r="G11" s="106">
        <f t="shared" si="2"/>
        <v>6</v>
      </c>
      <c r="H11" s="108">
        <f t="shared" si="2"/>
        <v>14</v>
      </c>
      <c r="I11" s="115">
        <f t="shared" si="2"/>
        <v>3581.02</v>
      </c>
      <c r="J11" s="9"/>
      <c r="K11" s="106">
        <f>Munger!L22</f>
        <v>0</v>
      </c>
      <c r="L11" s="106">
        <f>Munger!M22</f>
        <v>0</v>
      </c>
      <c r="M11" s="106">
        <f>Munger!N22</f>
        <v>2</v>
      </c>
      <c r="N11" s="106">
        <f>Munger!O22</f>
        <v>0</v>
      </c>
      <c r="O11" s="106">
        <f>Munger!P22</f>
        <v>0</v>
      </c>
      <c r="P11" s="106">
        <f>Munger!Q22</f>
        <v>1</v>
      </c>
      <c r="Q11" s="106">
        <f>Munger!R22</f>
        <v>1</v>
      </c>
      <c r="R11" s="106">
        <f>Munger!S22</f>
        <v>0</v>
      </c>
      <c r="S11" s="106">
        <f>Munger!T22</f>
        <v>2</v>
      </c>
      <c r="T11" s="106">
        <f>Munger!U22</f>
        <v>7</v>
      </c>
      <c r="U11" s="95">
        <f>Munger!I22</f>
        <v>1</v>
      </c>
      <c r="V11" s="95">
        <f t="shared" ref="V11" si="4">K11+L11+M11+N11+O11+P11+Q11+R11+S11+T11</f>
        <v>13</v>
      </c>
      <c r="W11" s="95">
        <f>Munger!V22</f>
        <v>0</v>
      </c>
      <c r="X11" s="97">
        <f>Munger!W22</f>
        <v>1988.21</v>
      </c>
      <c r="Y11" s="99"/>
      <c r="AA11" s="126">
        <f t="shared" si="1"/>
        <v>0</v>
      </c>
      <c r="AB11" s="5"/>
    </row>
    <row r="12" spans="1:28" ht="60" customHeight="1">
      <c r="A12" s="106">
        <v>6</v>
      </c>
      <c r="B12" s="135" t="s">
        <v>370</v>
      </c>
      <c r="C12" s="145" t="s">
        <v>359</v>
      </c>
      <c r="D12" s="108">
        <f>Kosi!A14</f>
        <v>3</v>
      </c>
      <c r="E12" s="106">
        <f>Kosi!E16</f>
        <v>8</v>
      </c>
      <c r="F12" s="112">
        <f>Purnea!H17</f>
        <v>549.11</v>
      </c>
      <c r="G12" s="106">
        <f t="shared" si="2"/>
        <v>3</v>
      </c>
      <c r="H12" s="108">
        <f t="shared" si="2"/>
        <v>8</v>
      </c>
      <c r="I12" s="101">
        <f t="shared" si="2"/>
        <v>549.11</v>
      </c>
      <c r="J12" s="9"/>
      <c r="K12" s="103">
        <f>Kosi!N16</f>
        <v>0</v>
      </c>
      <c r="L12" s="103">
        <f>Kosi!O16</f>
        <v>0</v>
      </c>
      <c r="M12" s="103">
        <f>Kosi!P16</f>
        <v>0</v>
      </c>
      <c r="N12" s="103">
        <f>Kosi!Q16</f>
        <v>0</v>
      </c>
      <c r="O12" s="103">
        <f>Kosi!R16</f>
        <v>2</v>
      </c>
      <c r="P12" s="103">
        <f>Kosi!S16</f>
        <v>0</v>
      </c>
      <c r="Q12" s="103">
        <f>Kosi!T16</f>
        <v>0</v>
      </c>
      <c r="R12" s="103">
        <f>Kosi!U16</f>
        <v>0</v>
      </c>
      <c r="S12" s="103">
        <f>Kosi!V16</f>
        <v>2</v>
      </c>
      <c r="T12" s="103">
        <f>Kosi!W16</f>
        <v>4</v>
      </c>
      <c r="U12" s="94">
        <f>Kosi!K16</f>
        <v>0</v>
      </c>
      <c r="V12" s="95">
        <f t="shared" ref="V12" si="5">K12+L12+M12+N12+O12+P12+Q12+R12+S12+T12</f>
        <v>8</v>
      </c>
      <c r="W12" s="94">
        <f>Kosi!X16</f>
        <v>0</v>
      </c>
      <c r="X12" s="97">
        <f>Kosi!Y16</f>
        <v>1223.3899999999999</v>
      </c>
      <c r="Y12" s="99"/>
      <c r="AA12" s="126">
        <f t="shared" si="1"/>
        <v>0</v>
      </c>
      <c r="AB12" s="5"/>
    </row>
    <row r="13" spans="1:28" ht="60" customHeight="1">
      <c r="A13" s="106">
        <v>7</v>
      </c>
      <c r="B13" s="135" t="s">
        <v>371</v>
      </c>
      <c r="C13" s="145" t="s">
        <v>360</v>
      </c>
      <c r="D13" s="108">
        <f>Purnea!A17</f>
        <v>4</v>
      </c>
      <c r="E13" s="106">
        <f>Purnea!E19</f>
        <v>11</v>
      </c>
      <c r="F13" s="112">
        <f>Purnea!H19</f>
        <v>2951.1400000000003</v>
      </c>
      <c r="G13" s="106">
        <f>D13-1</f>
        <v>3</v>
      </c>
      <c r="H13" s="113">
        <f>Purnea!E13+Purnea!E16+Purnea!E18</f>
        <v>8</v>
      </c>
      <c r="I13" s="101">
        <f>Purnea!H11+Purnea!H14+Purnea!H17</f>
        <v>2154.5500000000002</v>
      </c>
      <c r="J13" s="9"/>
      <c r="K13" s="103">
        <f>Purnea!N19</f>
        <v>0</v>
      </c>
      <c r="L13" s="103">
        <f>Purnea!O19</f>
        <v>0</v>
      </c>
      <c r="M13" s="103">
        <f>Purnea!P19</f>
        <v>0</v>
      </c>
      <c r="N13" s="103">
        <f>Purnea!Q19</f>
        <v>0</v>
      </c>
      <c r="O13" s="103">
        <f>Purnea!R19</f>
        <v>1</v>
      </c>
      <c r="P13" s="103">
        <f>Purnea!S19</f>
        <v>0</v>
      </c>
      <c r="Q13" s="103">
        <f>Purnea!T19</f>
        <v>1</v>
      </c>
      <c r="R13" s="103">
        <f>Purnea!U19</f>
        <v>0</v>
      </c>
      <c r="S13" s="103">
        <f>Purnea!V19</f>
        <v>0</v>
      </c>
      <c r="T13" s="103">
        <f>Purnea!W19</f>
        <v>4</v>
      </c>
      <c r="U13" s="94">
        <f>Purnea!K19</f>
        <v>2</v>
      </c>
      <c r="V13" s="95">
        <f t="shared" ref="V13" si="6">K13+L13+M13+N13+O13+P13+Q13+R13+S13+T13</f>
        <v>6</v>
      </c>
      <c r="W13" s="94">
        <f>Purnea!X19</f>
        <v>0</v>
      </c>
      <c r="X13" s="97">
        <f>Purnea!Y19</f>
        <v>1202.33</v>
      </c>
      <c r="Y13" s="99"/>
      <c r="AA13" s="126">
        <f t="shared" si="1"/>
        <v>0</v>
      </c>
      <c r="AB13" s="5"/>
    </row>
    <row r="14" spans="1:28" ht="60" customHeight="1">
      <c r="A14" s="123">
        <v>8</v>
      </c>
      <c r="B14" s="129" t="s">
        <v>406</v>
      </c>
      <c r="C14" s="146" t="s">
        <v>361</v>
      </c>
      <c r="D14" s="8">
        <f>'Tirhut (East)'!A15</f>
        <v>3</v>
      </c>
      <c r="E14" s="123">
        <f>'Tirhut (East)'!E17</f>
        <v>9</v>
      </c>
      <c r="F14" s="139">
        <f>'Tirhut (East)'!H17</f>
        <v>2374.7800000000002</v>
      </c>
      <c r="G14" s="123">
        <f t="shared" ref="G14:I17" si="7">D14</f>
        <v>3</v>
      </c>
      <c r="H14" s="140">
        <f t="shared" si="7"/>
        <v>9</v>
      </c>
      <c r="I14" s="124">
        <f t="shared" si="7"/>
        <v>2374.7800000000002</v>
      </c>
      <c r="J14" s="123"/>
      <c r="K14" s="123">
        <f>'Tirhut (East)'!L17</f>
        <v>0</v>
      </c>
      <c r="L14" s="123">
        <f>'Tirhut (East)'!M17</f>
        <v>2</v>
      </c>
      <c r="M14" s="123">
        <f>'Tirhut (East)'!N17</f>
        <v>2</v>
      </c>
      <c r="N14" s="123">
        <f>'Tirhut (East)'!O17</f>
        <v>0</v>
      </c>
      <c r="O14" s="123">
        <f>'Tirhut (East)'!P17</f>
        <v>0</v>
      </c>
      <c r="P14" s="123">
        <f>'Tirhut (East)'!Q17</f>
        <v>0</v>
      </c>
      <c r="Q14" s="123">
        <f>'Tirhut (East)'!R17</f>
        <v>0</v>
      </c>
      <c r="R14" s="123">
        <f>'Tirhut (East)'!S17</f>
        <v>0</v>
      </c>
      <c r="S14" s="123">
        <f>'Tirhut (East)'!T17</f>
        <v>0</v>
      </c>
      <c r="T14" s="123">
        <f>'Tirhut (East)'!U17</f>
        <v>5</v>
      </c>
      <c r="U14" s="131">
        <f>'Tirhut (East)'!I17</f>
        <v>0</v>
      </c>
      <c r="V14" s="131">
        <f>K14+L14+M14+N14+O14+P14+Q14+R14+S14+T14</f>
        <v>9</v>
      </c>
      <c r="W14" s="131">
        <f>'Tirhut (East)'!V17</f>
        <v>0</v>
      </c>
      <c r="X14" s="132">
        <f>'Tirhut (East)'!W17</f>
        <v>1216.8699999999999</v>
      </c>
      <c r="Y14" s="138"/>
      <c r="AA14" s="126">
        <f t="shared" si="1"/>
        <v>0</v>
      </c>
      <c r="AB14" s="5"/>
    </row>
    <row r="15" spans="1:28" ht="45.75" customHeight="1">
      <c r="A15" s="107">
        <v>9</v>
      </c>
      <c r="B15" s="127" t="s">
        <v>407</v>
      </c>
      <c r="C15" s="147" t="s">
        <v>408</v>
      </c>
      <c r="D15" s="109">
        <f>'Tirhut (West)'!A13</f>
        <v>3</v>
      </c>
      <c r="E15" s="107">
        <f>'Tirhut (West)'!E16</f>
        <v>8</v>
      </c>
      <c r="F15" s="141">
        <f>'Tirhut (West)'!H16</f>
        <v>2166.4499999999998</v>
      </c>
      <c r="G15" s="107">
        <f t="shared" si="7"/>
        <v>3</v>
      </c>
      <c r="H15" s="111">
        <f t="shared" si="7"/>
        <v>8</v>
      </c>
      <c r="I15" s="102">
        <f t="shared" si="7"/>
        <v>2166.4499999999998</v>
      </c>
      <c r="J15" s="107"/>
      <c r="K15" s="107">
        <f>'Tirhut (West)'!L16</f>
        <v>0</v>
      </c>
      <c r="L15" s="107">
        <f>'Tirhut (West)'!M16</f>
        <v>0</v>
      </c>
      <c r="M15" s="107">
        <f>'Tirhut (West)'!N16</f>
        <v>0</v>
      </c>
      <c r="N15" s="107">
        <f>'Tirhut (West)'!O16</f>
        <v>0</v>
      </c>
      <c r="O15" s="107">
        <f>'Tirhut (West)'!P16</f>
        <v>0</v>
      </c>
      <c r="P15" s="107">
        <f>'Tirhut (West)'!Q16</f>
        <v>0</v>
      </c>
      <c r="Q15" s="107">
        <f>'Tirhut (West)'!R16</f>
        <v>0</v>
      </c>
      <c r="R15" s="107">
        <f>'Tirhut (West)'!S16</f>
        <v>0</v>
      </c>
      <c r="S15" s="107">
        <f>'Tirhut (West)'!T16</f>
        <v>0</v>
      </c>
      <c r="T15" s="107">
        <f>'Tirhut (West)'!U16</f>
        <v>7</v>
      </c>
      <c r="U15" s="96">
        <f>'Tirhut (West)'!I16</f>
        <v>1</v>
      </c>
      <c r="V15" s="131">
        <f>K15+L15+M15+N15+O15+P15+Q15+R15+S15+T15</f>
        <v>7</v>
      </c>
      <c r="W15" s="96">
        <f>'Tirhut (West)'!V16</f>
        <v>0</v>
      </c>
      <c r="X15" s="98">
        <f>'Tirhut (West)'!W16</f>
        <v>1344.69</v>
      </c>
      <c r="Y15" s="137"/>
      <c r="AA15" s="126">
        <f t="shared" si="1"/>
        <v>0</v>
      </c>
      <c r="AB15" s="5"/>
    </row>
    <row r="16" spans="1:28" ht="60" customHeight="1">
      <c r="A16" s="106">
        <v>10</v>
      </c>
      <c r="B16" s="135" t="s">
        <v>372</v>
      </c>
      <c r="C16" s="144" t="s">
        <v>413</v>
      </c>
      <c r="D16" s="108">
        <f>Darbhanga!A13</f>
        <v>3</v>
      </c>
      <c r="E16" s="106">
        <f>Darbhanga!E15</f>
        <v>7</v>
      </c>
      <c r="F16" s="114">
        <f>Darbhanga!H15</f>
        <v>1881.33</v>
      </c>
      <c r="G16" s="106">
        <f t="shared" si="7"/>
        <v>3</v>
      </c>
      <c r="H16" s="110">
        <f t="shared" si="7"/>
        <v>7</v>
      </c>
      <c r="I16" s="101">
        <f t="shared" si="7"/>
        <v>1881.33</v>
      </c>
      <c r="J16" s="9"/>
      <c r="K16" s="106">
        <f>Darbhanga!L15</f>
        <v>0</v>
      </c>
      <c r="L16" s="106">
        <f>Darbhanga!M15</f>
        <v>0</v>
      </c>
      <c r="M16" s="106">
        <f>Darbhanga!N15</f>
        <v>0</v>
      </c>
      <c r="N16" s="106">
        <f>Darbhanga!O15</f>
        <v>1</v>
      </c>
      <c r="O16" s="106">
        <f>Darbhanga!P15</f>
        <v>0</v>
      </c>
      <c r="P16" s="106">
        <f>Darbhanga!Q15</f>
        <v>0</v>
      </c>
      <c r="Q16" s="106">
        <f>Darbhanga!R15</f>
        <v>0</v>
      </c>
      <c r="R16" s="106">
        <f>Darbhanga!S15</f>
        <v>0</v>
      </c>
      <c r="S16" s="106">
        <f>Darbhanga!T15</f>
        <v>0</v>
      </c>
      <c r="T16" s="106">
        <f>Darbhanga!U15</f>
        <v>6</v>
      </c>
      <c r="U16" s="95">
        <f>Darbhanga!I15</f>
        <v>0</v>
      </c>
      <c r="V16" s="95">
        <f t="shared" ref="V16" si="8">K16+L16+M16+N16+O16+P16+Q16+R16+S16+T16</f>
        <v>7</v>
      </c>
      <c r="W16" s="95">
        <f>Darbhanga!V15</f>
        <v>0</v>
      </c>
      <c r="X16" s="97">
        <f>Darbhanga!W15</f>
        <v>1418.4499999999998</v>
      </c>
      <c r="Y16" s="100"/>
      <c r="AA16" s="126">
        <f t="shared" si="1"/>
        <v>0</v>
      </c>
      <c r="AB16" s="5"/>
    </row>
    <row r="17" spans="1:28" ht="60" customHeight="1">
      <c r="A17" s="106">
        <v>11</v>
      </c>
      <c r="B17" s="135" t="s">
        <v>373</v>
      </c>
      <c r="C17" s="145" t="s">
        <v>412</v>
      </c>
      <c r="D17" s="108">
        <f>Saran!A14</f>
        <v>3</v>
      </c>
      <c r="E17" s="106">
        <f>Saran!E16</f>
        <v>8</v>
      </c>
      <c r="F17" s="114">
        <f>Saran!H16</f>
        <v>2069.66</v>
      </c>
      <c r="G17" s="106">
        <f t="shared" si="7"/>
        <v>3</v>
      </c>
      <c r="H17" s="108">
        <f t="shared" si="7"/>
        <v>8</v>
      </c>
      <c r="I17" s="115">
        <f t="shared" si="7"/>
        <v>2069.66</v>
      </c>
      <c r="J17" s="9"/>
      <c r="K17" s="106">
        <f>Saran!L16</f>
        <v>1</v>
      </c>
      <c r="L17" s="106">
        <f>Saran!M16</f>
        <v>0</v>
      </c>
      <c r="M17" s="106">
        <f>Saran!N16</f>
        <v>0</v>
      </c>
      <c r="N17" s="106">
        <f>Saran!O16</f>
        <v>0</v>
      </c>
      <c r="O17" s="106">
        <f>Saran!P16</f>
        <v>0</v>
      </c>
      <c r="P17" s="106">
        <f>Saran!Q16</f>
        <v>0</v>
      </c>
      <c r="Q17" s="106">
        <f>Saran!R16</f>
        <v>1</v>
      </c>
      <c r="R17" s="106">
        <f>Saran!S16</f>
        <v>0</v>
      </c>
      <c r="S17" s="106">
        <f>Saran!T16</f>
        <v>0</v>
      </c>
      <c r="T17" s="106">
        <f>Saran!U16</f>
        <v>3</v>
      </c>
      <c r="U17" s="95">
        <f>Saran!I16</f>
        <v>0</v>
      </c>
      <c r="V17" s="95">
        <f>K17+L17+M17+N17+O17+P17+Q17+R17+S17+T17</f>
        <v>5</v>
      </c>
      <c r="W17" s="95">
        <f>Saran!V16</f>
        <v>3</v>
      </c>
      <c r="X17" s="97">
        <f>Saran!W16</f>
        <v>1599.0899999999997</v>
      </c>
      <c r="Y17" s="99"/>
      <c r="AA17" s="126">
        <f t="shared" si="1"/>
        <v>0</v>
      </c>
      <c r="AB17" s="5"/>
    </row>
    <row r="18" spans="1:28" ht="15.75">
      <c r="A18" s="177" t="s">
        <v>286</v>
      </c>
      <c r="B18" s="178"/>
      <c r="C18" s="178"/>
      <c r="D18" s="10">
        <f>SUM(D7:D17)</f>
        <v>38</v>
      </c>
      <c r="E18" s="10">
        <f t="shared" ref="E18:X18" si="9">SUM(E7:E17)</f>
        <v>98</v>
      </c>
      <c r="F18" s="10">
        <f t="shared" si="9"/>
        <v>23880.23</v>
      </c>
      <c r="G18" s="10">
        <f t="shared" si="9"/>
        <v>33</v>
      </c>
      <c r="H18" s="10">
        <f t="shared" si="9"/>
        <v>84</v>
      </c>
      <c r="I18" s="10">
        <f t="shared" si="9"/>
        <v>20347.850000000002</v>
      </c>
      <c r="J18" s="10">
        <f t="shared" si="9"/>
        <v>0</v>
      </c>
      <c r="K18" s="10">
        <f t="shared" si="9"/>
        <v>1</v>
      </c>
      <c r="L18" s="10">
        <f t="shared" si="9"/>
        <v>5</v>
      </c>
      <c r="M18" s="10">
        <f t="shared" si="9"/>
        <v>4</v>
      </c>
      <c r="N18" s="10">
        <f t="shared" si="9"/>
        <v>1</v>
      </c>
      <c r="O18" s="10">
        <f t="shared" si="9"/>
        <v>4</v>
      </c>
      <c r="P18" s="10">
        <f t="shared" si="9"/>
        <v>1</v>
      </c>
      <c r="Q18" s="10">
        <f t="shared" si="9"/>
        <v>3</v>
      </c>
      <c r="R18" s="10">
        <f t="shared" si="9"/>
        <v>1</v>
      </c>
      <c r="S18" s="10">
        <f t="shared" si="9"/>
        <v>9</v>
      </c>
      <c r="T18" s="10">
        <f t="shared" si="9"/>
        <v>42</v>
      </c>
      <c r="U18" s="10">
        <f t="shared" si="9"/>
        <v>10</v>
      </c>
      <c r="V18" s="10">
        <f t="shared" si="9"/>
        <v>71</v>
      </c>
      <c r="W18" s="10">
        <f t="shared" si="9"/>
        <v>3</v>
      </c>
      <c r="X18" s="10">
        <f t="shared" si="9"/>
        <v>12167.77</v>
      </c>
      <c r="Y18" s="11"/>
      <c r="AA18" s="126">
        <f t="shared" si="1"/>
        <v>0</v>
      </c>
    </row>
  </sheetData>
  <mergeCells count="30">
    <mergeCell ref="A18:C18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B4:B6"/>
    <mergeCell ref="C4:C6"/>
    <mergeCell ref="P5:Q5"/>
    <mergeCell ref="A3:W3"/>
    <mergeCell ref="Y4:Y6"/>
    <mergeCell ref="K5:K6"/>
    <mergeCell ref="X3:Y3"/>
    <mergeCell ref="L5:L6"/>
    <mergeCell ref="M5:M6"/>
    <mergeCell ref="G4:I4"/>
    <mergeCell ref="G5:G6"/>
    <mergeCell ref="K4:T4"/>
    <mergeCell ref="U4:W4"/>
    <mergeCell ref="X4:X6"/>
  </mergeCells>
  <pageMargins left="0.15748031496062992" right="0.11811023622047245" top="0.11811023622047245" bottom="0.15748031496062992" header="0.11811023622047245" footer="0.11811023622047245"/>
  <pageSetup orientation="landscape" r:id="rId1"/>
  <ignoredErrors>
    <ignoredError sqref="H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16" sqref="S16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style="93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4">
      <c r="A2" s="259" t="str">
        <f>'Patna (West)'!A2</f>
        <v>Progress Report for the construction of Model School (2009-10)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1"/>
    </row>
    <row r="3" spans="1:24">
      <c r="A3" s="251" t="s">
        <v>410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45" t="str">
        <f>Summary!X3</f>
        <v>Date:-30.09.2014</v>
      </c>
      <c r="X3" s="246"/>
    </row>
    <row r="4" spans="1:24">
      <c r="A4" s="267" t="s">
        <v>366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1:24" ht="15" customHeight="1">
      <c r="A5" s="219" t="s">
        <v>0</v>
      </c>
      <c r="B5" s="219" t="s">
        <v>1</v>
      </c>
      <c r="C5" s="219" t="s">
        <v>2</v>
      </c>
      <c r="D5" s="219" t="s">
        <v>3</v>
      </c>
      <c r="E5" s="219" t="s">
        <v>0</v>
      </c>
      <c r="F5" s="219" t="s">
        <v>4</v>
      </c>
      <c r="G5" s="219" t="s">
        <v>5</v>
      </c>
      <c r="H5" s="219" t="s">
        <v>6</v>
      </c>
      <c r="I5" s="218" t="s">
        <v>16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 t="s">
        <v>21</v>
      </c>
      <c r="X5" s="243" t="s">
        <v>14</v>
      </c>
    </row>
    <row r="6" spans="1:24" ht="28.5" customHeight="1">
      <c r="A6" s="219"/>
      <c r="B6" s="219"/>
      <c r="C6" s="219"/>
      <c r="D6" s="219"/>
      <c r="E6" s="219"/>
      <c r="F6" s="219"/>
      <c r="G6" s="219"/>
      <c r="H6" s="219"/>
      <c r="I6" s="217" t="s">
        <v>7</v>
      </c>
      <c r="J6" s="219" t="s">
        <v>320</v>
      </c>
      <c r="K6" s="219" t="s">
        <v>321</v>
      </c>
      <c r="L6" s="252" t="s">
        <v>15</v>
      </c>
      <c r="M6" s="253" t="s">
        <v>10</v>
      </c>
      <c r="N6" s="219" t="s">
        <v>9</v>
      </c>
      <c r="O6" s="221" t="s">
        <v>17</v>
      </c>
      <c r="P6" s="221"/>
      <c r="Q6" s="219" t="s">
        <v>18</v>
      </c>
      <c r="R6" s="219"/>
      <c r="S6" s="219" t="s">
        <v>307</v>
      </c>
      <c r="T6" s="219"/>
      <c r="U6" s="250" t="s">
        <v>13</v>
      </c>
      <c r="V6" s="254" t="s">
        <v>8</v>
      </c>
      <c r="W6" s="219"/>
      <c r="X6" s="243"/>
    </row>
    <row r="7" spans="1:24" ht="27" customHeight="1">
      <c r="A7" s="219"/>
      <c r="B7" s="219"/>
      <c r="C7" s="219"/>
      <c r="D7" s="219"/>
      <c r="E7" s="219"/>
      <c r="F7" s="219"/>
      <c r="G7" s="219"/>
      <c r="H7" s="219"/>
      <c r="I7" s="217"/>
      <c r="J7" s="219"/>
      <c r="K7" s="219"/>
      <c r="L7" s="252"/>
      <c r="M7" s="253"/>
      <c r="N7" s="219"/>
      <c r="O7" s="56" t="s">
        <v>11</v>
      </c>
      <c r="P7" s="56" t="s">
        <v>12</v>
      </c>
      <c r="Q7" s="56" t="s">
        <v>11</v>
      </c>
      <c r="R7" s="56" t="s">
        <v>12</v>
      </c>
      <c r="S7" s="56" t="s">
        <v>11</v>
      </c>
      <c r="T7" s="56" t="s">
        <v>12</v>
      </c>
      <c r="U7" s="250"/>
      <c r="V7" s="254"/>
      <c r="W7" s="219"/>
      <c r="X7" s="243"/>
    </row>
    <row r="8" spans="1:24" s="6" customFormat="1" ht="30" customHeight="1">
      <c r="A8" s="209">
        <v>1</v>
      </c>
      <c r="B8" s="227" t="s">
        <v>238</v>
      </c>
      <c r="C8" s="229" t="s">
        <v>239</v>
      </c>
      <c r="D8" s="20" t="s">
        <v>113</v>
      </c>
      <c r="E8" s="13">
        <v>1</v>
      </c>
      <c r="F8" s="17" t="s">
        <v>240</v>
      </c>
      <c r="G8" s="272" t="s">
        <v>300</v>
      </c>
      <c r="H8" s="207">
        <v>532.78</v>
      </c>
      <c r="I8" s="125"/>
      <c r="J8" s="263" t="s">
        <v>341</v>
      </c>
      <c r="K8" s="263" t="s">
        <v>319</v>
      </c>
      <c r="L8" s="27"/>
      <c r="M8" s="27"/>
      <c r="N8" s="27"/>
      <c r="O8" s="27"/>
      <c r="P8" s="27"/>
      <c r="Q8" s="27"/>
      <c r="R8" s="27"/>
      <c r="S8" s="27"/>
      <c r="T8" s="27"/>
      <c r="U8" s="69">
        <v>1</v>
      </c>
      <c r="V8" s="72"/>
      <c r="W8" s="278">
        <v>412.74</v>
      </c>
      <c r="X8" s="28"/>
    </row>
    <row r="9" spans="1:24" s="15" customFormat="1" ht="30" customHeight="1">
      <c r="A9" s="209"/>
      <c r="B9" s="227"/>
      <c r="C9" s="229"/>
      <c r="D9" s="20" t="s">
        <v>241</v>
      </c>
      <c r="E9" s="13">
        <v>2</v>
      </c>
      <c r="F9" s="17" t="s">
        <v>347</v>
      </c>
      <c r="G9" s="272"/>
      <c r="H9" s="207"/>
      <c r="I9" s="125"/>
      <c r="J9" s="264"/>
      <c r="K9" s="264"/>
      <c r="L9" s="27"/>
      <c r="M9" s="27"/>
      <c r="N9" s="27"/>
      <c r="O9" s="27"/>
      <c r="P9" s="27"/>
      <c r="Q9" s="27"/>
      <c r="R9" s="27"/>
      <c r="S9" s="27"/>
      <c r="T9" s="27"/>
      <c r="U9" s="69">
        <v>1</v>
      </c>
      <c r="V9" s="72"/>
      <c r="W9" s="278"/>
      <c r="X9" s="17"/>
    </row>
    <row r="10" spans="1:24" ht="30" customHeight="1">
      <c r="A10" s="209">
        <v>2</v>
      </c>
      <c r="B10" s="227" t="s">
        <v>242</v>
      </c>
      <c r="C10" s="229" t="s">
        <v>243</v>
      </c>
      <c r="D10" s="20" t="s">
        <v>247</v>
      </c>
      <c r="E10" s="13">
        <v>1</v>
      </c>
      <c r="F10" s="17" t="s">
        <v>244</v>
      </c>
      <c r="G10" s="272" t="s">
        <v>302</v>
      </c>
      <c r="H10" s="207">
        <v>821.09</v>
      </c>
      <c r="I10" s="125"/>
      <c r="J10" s="263" t="s">
        <v>340</v>
      </c>
      <c r="K10" s="263" t="s">
        <v>319</v>
      </c>
      <c r="L10" s="27"/>
      <c r="M10" s="27"/>
      <c r="N10" s="27"/>
      <c r="O10" s="27"/>
      <c r="P10" s="27"/>
      <c r="Q10" s="27"/>
      <c r="R10" s="27"/>
      <c r="S10" s="27"/>
      <c r="T10" s="27"/>
      <c r="U10" s="69">
        <v>1</v>
      </c>
      <c r="V10" s="26"/>
      <c r="W10" s="278">
        <v>522.41</v>
      </c>
      <c r="X10" s="28"/>
    </row>
    <row r="11" spans="1:24" ht="30" customHeight="1">
      <c r="A11" s="209"/>
      <c r="B11" s="227"/>
      <c r="C11" s="229"/>
      <c r="D11" s="20" t="s">
        <v>248</v>
      </c>
      <c r="E11" s="13">
        <v>2</v>
      </c>
      <c r="F11" s="17" t="s">
        <v>245</v>
      </c>
      <c r="G11" s="272"/>
      <c r="H11" s="207"/>
      <c r="I11" s="125"/>
      <c r="J11" s="266"/>
      <c r="K11" s="266"/>
      <c r="L11" s="27"/>
      <c r="M11" s="27"/>
      <c r="N11" s="27"/>
      <c r="O11" s="27"/>
      <c r="P11" s="27"/>
      <c r="Q11" s="27"/>
      <c r="R11" s="27"/>
      <c r="S11" s="27"/>
      <c r="T11" s="27"/>
      <c r="U11" s="69">
        <v>1</v>
      </c>
      <c r="V11" s="26"/>
      <c r="W11" s="278"/>
      <c r="X11" s="17"/>
    </row>
    <row r="12" spans="1:24" ht="30" customHeight="1">
      <c r="A12" s="209"/>
      <c r="B12" s="227"/>
      <c r="C12" s="229"/>
      <c r="D12" s="58" t="s">
        <v>249</v>
      </c>
      <c r="E12" s="13">
        <v>3</v>
      </c>
      <c r="F12" s="17" t="s">
        <v>246</v>
      </c>
      <c r="G12" s="272"/>
      <c r="H12" s="207"/>
      <c r="I12" s="125"/>
      <c r="J12" s="264"/>
      <c r="K12" s="264"/>
      <c r="L12" s="27"/>
      <c r="M12" s="27"/>
      <c r="N12" s="27"/>
      <c r="O12" s="27"/>
      <c r="P12" s="27"/>
      <c r="Q12" s="27"/>
      <c r="R12" s="27"/>
      <c r="S12" s="27"/>
      <c r="T12" s="27"/>
      <c r="U12" s="69">
        <v>1</v>
      </c>
      <c r="V12" s="26"/>
      <c r="W12" s="278"/>
      <c r="X12" s="28"/>
    </row>
    <row r="13" spans="1:24" ht="25.5" customHeight="1">
      <c r="A13" s="209">
        <v>3</v>
      </c>
      <c r="B13" s="227" t="s">
        <v>254</v>
      </c>
      <c r="C13" s="229" t="s">
        <v>255</v>
      </c>
      <c r="D13" s="20" t="s">
        <v>259</v>
      </c>
      <c r="E13" s="13">
        <v>1</v>
      </c>
      <c r="F13" s="17" t="s">
        <v>256</v>
      </c>
      <c r="G13" s="272" t="s">
        <v>304</v>
      </c>
      <c r="H13" s="207">
        <v>812.58</v>
      </c>
      <c r="I13" s="125">
        <v>1</v>
      </c>
      <c r="J13" s="263" t="s">
        <v>336</v>
      </c>
      <c r="K13" s="263" t="s">
        <v>319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3">
        <v>409.54</v>
      </c>
      <c r="X13" s="37"/>
    </row>
    <row r="14" spans="1:24" ht="26.25" customHeight="1">
      <c r="A14" s="209"/>
      <c r="B14" s="227"/>
      <c r="C14" s="229"/>
      <c r="D14" s="20" t="s">
        <v>255</v>
      </c>
      <c r="E14" s="13">
        <v>2</v>
      </c>
      <c r="F14" s="17" t="s">
        <v>257</v>
      </c>
      <c r="G14" s="272"/>
      <c r="H14" s="207"/>
      <c r="I14" s="125"/>
      <c r="J14" s="266"/>
      <c r="K14" s="266"/>
      <c r="L14" s="27"/>
      <c r="M14" s="27"/>
      <c r="N14" s="27"/>
      <c r="O14" s="27"/>
      <c r="P14" s="27"/>
      <c r="Q14" s="27"/>
      <c r="R14" s="27"/>
      <c r="S14" s="27"/>
      <c r="T14" s="27"/>
      <c r="U14" s="69">
        <v>1</v>
      </c>
      <c r="V14" s="26"/>
      <c r="W14" s="273"/>
      <c r="X14" s="29"/>
    </row>
    <row r="15" spans="1:24" ht="21.75" customHeight="1">
      <c r="A15" s="209"/>
      <c r="B15" s="227"/>
      <c r="C15" s="229"/>
      <c r="D15" s="58" t="s">
        <v>260</v>
      </c>
      <c r="E15" s="13">
        <v>3</v>
      </c>
      <c r="F15" s="17" t="s">
        <v>258</v>
      </c>
      <c r="G15" s="272"/>
      <c r="H15" s="207"/>
      <c r="I15" s="125"/>
      <c r="J15" s="264"/>
      <c r="K15" s="264"/>
      <c r="L15" s="27"/>
      <c r="M15" s="27"/>
      <c r="N15" s="27"/>
      <c r="O15" s="27"/>
      <c r="P15" s="27"/>
      <c r="Q15" s="27"/>
      <c r="R15" s="27"/>
      <c r="S15" s="27"/>
      <c r="T15" s="27"/>
      <c r="U15" s="69">
        <v>1</v>
      </c>
      <c r="V15" s="26"/>
      <c r="W15" s="273"/>
      <c r="X15" s="29"/>
    </row>
    <row r="16" spans="1:24">
      <c r="A16" s="1"/>
      <c r="B16" s="1"/>
      <c r="C16" s="262" t="s">
        <v>22</v>
      </c>
      <c r="D16" s="262"/>
      <c r="E16" s="57">
        <f>E9+E12+E15</f>
        <v>8</v>
      </c>
      <c r="F16" s="1"/>
      <c r="G16" s="1"/>
      <c r="H16" s="64">
        <f>SUM(H8:H15)</f>
        <v>2166.4499999999998</v>
      </c>
      <c r="I16" s="119">
        <f>SUM(I8:I15)</f>
        <v>1</v>
      </c>
      <c r="J16" s="1"/>
      <c r="K16" s="1"/>
      <c r="L16" s="70">
        <f t="shared" ref="L16:W16" si="0">SUM(L8:L15)</f>
        <v>0</v>
      </c>
      <c r="M16" s="70">
        <f t="shared" si="0"/>
        <v>0</v>
      </c>
      <c r="N16" s="70">
        <f t="shared" si="0"/>
        <v>0</v>
      </c>
      <c r="O16" s="70">
        <f t="shared" si="0"/>
        <v>0</v>
      </c>
      <c r="P16" s="70">
        <f t="shared" si="0"/>
        <v>0</v>
      </c>
      <c r="Q16" s="70">
        <f t="shared" si="0"/>
        <v>0</v>
      </c>
      <c r="R16" s="70">
        <f t="shared" si="0"/>
        <v>0</v>
      </c>
      <c r="S16" s="70">
        <f t="shared" si="0"/>
        <v>0</v>
      </c>
      <c r="T16" s="70">
        <f t="shared" si="0"/>
        <v>0</v>
      </c>
      <c r="U16" s="70">
        <f t="shared" si="0"/>
        <v>7</v>
      </c>
      <c r="V16" s="70">
        <f t="shared" si="0"/>
        <v>0</v>
      </c>
      <c r="W16" s="67">
        <f t="shared" si="0"/>
        <v>1344.69</v>
      </c>
      <c r="X16" s="1"/>
    </row>
  </sheetData>
  <mergeCells count="52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  <mergeCell ref="I5:V5"/>
    <mergeCell ref="W5:W7"/>
    <mergeCell ref="N6:N7"/>
    <mergeCell ref="O6:P6"/>
    <mergeCell ref="Q6:R6"/>
    <mergeCell ref="S6:T6"/>
    <mergeCell ref="U6:U7"/>
    <mergeCell ref="J13:J15"/>
    <mergeCell ref="K13:K15"/>
    <mergeCell ref="W13:W15"/>
    <mergeCell ref="C16:D16"/>
    <mergeCell ref="A8:A9"/>
    <mergeCell ref="B8:B9"/>
    <mergeCell ref="C8:C9"/>
    <mergeCell ref="G8:G9"/>
    <mergeCell ref="A13:A15"/>
    <mergeCell ref="B13:B15"/>
    <mergeCell ref="C13:C15"/>
    <mergeCell ref="G13:G15"/>
    <mergeCell ref="H13:H15"/>
    <mergeCell ref="A2:X2"/>
    <mergeCell ref="A3:V3"/>
    <mergeCell ref="W10:W12"/>
    <mergeCell ref="J8:J9"/>
    <mergeCell ref="K8:K9"/>
    <mergeCell ref="W8:W9"/>
    <mergeCell ref="A10:A12"/>
    <mergeCell ref="B10:B12"/>
    <mergeCell ref="C10:C12"/>
    <mergeCell ref="G10:G12"/>
    <mergeCell ref="H10:H12"/>
    <mergeCell ref="J10:J12"/>
    <mergeCell ref="K10:K12"/>
    <mergeCell ref="H8:H9"/>
    <mergeCell ref="G5:G7"/>
    <mergeCell ref="H5:H7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3" sqref="Y13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style="61" customWidth="1"/>
    <col min="22" max="22" width="4" customWidth="1"/>
    <col min="23" max="23" width="7.7109375" customWidth="1"/>
    <col min="24" max="24" width="13.28515625" customWidth="1"/>
  </cols>
  <sheetData>
    <row r="1" spans="1:24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4">
      <c r="A2" s="279" t="str">
        <f>'Patna (West)'!A2</f>
        <v>Progress Report for the construction of Model School (2009-10)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1"/>
    </row>
    <row r="3" spans="1:24">
      <c r="A3" s="237" t="s">
        <v>374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 t="str">
        <f>Summary!X3</f>
        <v>Date:-30.09.2014</v>
      </c>
      <c r="X3" s="239"/>
    </row>
    <row r="4" spans="1:24" ht="20.25" customHeight="1">
      <c r="A4" s="267" t="s">
        <v>416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1:24" ht="15" customHeight="1">
      <c r="A5" s="219" t="s">
        <v>0</v>
      </c>
      <c r="B5" s="219" t="s">
        <v>1</v>
      </c>
      <c r="C5" s="219" t="s">
        <v>2</v>
      </c>
      <c r="D5" s="219" t="s">
        <v>3</v>
      </c>
      <c r="E5" s="219" t="s">
        <v>0</v>
      </c>
      <c r="F5" s="219" t="s">
        <v>4</v>
      </c>
      <c r="G5" s="219" t="s">
        <v>5</v>
      </c>
      <c r="H5" s="219" t="s">
        <v>6</v>
      </c>
      <c r="I5" s="218" t="s">
        <v>16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 t="s">
        <v>21</v>
      </c>
      <c r="X5" s="243" t="s">
        <v>14</v>
      </c>
    </row>
    <row r="6" spans="1:24" ht="24" customHeight="1">
      <c r="A6" s="219"/>
      <c r="B6" s="219"/>
      <c r="C6" s="219"/>
      <c r="D6" s="219"/>
      <c r="E6" s="219"/>
      <c r="F6" s="219"/>
      <c r="G6" s="219"/>
      <c r="H6" s="219"/>
      <c r="I6" s="217" t="s">
        <v>7</v>
      </c>
      <c r="J6" s="219" t="s">
        <v>320</v>
      </c>
      <c r="K6" s="219" t="s">
        <v>321</v>
      </c>
      <c r="L6" s="218" t="s">
        <v>15</v>
      </c>
      <c r="M6" s="217" t="s">
        <v>10</v>
      </c>
      <c r="N6" s="219" t="s">
        <v>9</v>
      </c>
      <c r="O6" s="221" t="s">
        <v>17</v>
      </c>
      <c r="P6" s="221"/>
      <c r="Q6" s="219" t="s">
        <v>18</v>
      </c>
      <c r="R6" s="219"/>
      <c r="S6" s="219" t="s">
        <v>307</v>
      </c>
      <c r="T6" s="219"/>
      <c r="U6" s="221" t="s">
        <v>13</v>
      </c>
      <c r="V6" s="219" t="s">
        <v>8</v>
      </c>
      <c r="W6" s="219"/>
      <c r="X6" s="243"/>
    </row>
    <row r="7" spans="1:24" ht="16.5" customHeight="1">
      <c r="A7" s="219"/>
      <c r="B7" s="219"/>
      <c r="C7" s="219"/>
      <c r="D7" s="219"/>
      <c r="E7" s="219"/>
      <c r="F7" s="219"/>
      <c r="G7" s="219"/>
      <c r="H7" s="219"/>
      <c r="I7" s="217"/>
      <c r="J7" s="219"/>
      <c r="K7" s="219"/>
      <c r="L7" s="218"/>
      <c r="M7" s="217"/>
      <c r="N7" s="219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21"/>
      <c r="V7" s="219"/>
      <c r="W7" s="219"/>
      <c r="X7" s="243"/>
    </row>
    <row r="8" spans="1:24" ht="25.5" customHeight="1">
      <c r="A8" s="209">
        <v>1</v>
      </c>
      <c r="B8" s="227" t="s">
        <v>101</v>
      </c>
      <c r="C8" s="229" t="s">
        <v>102</v>
      </c>
      <c r="D8" s="20" t="s">
        <v>106</v>
      </c>
      <c r="E8" s="13">
        <v>1</v>
      </c>
      <c r="F8" s="20" t="s">
        <v>103</v>
      </c>
      <c r="G8" s="236" t="s">
        <v>305</v>
      </c>
      <c r="H8" s="207">
        <v>800.55</v>
      </c>
      <c r="I8" s="12"/>
      <c r="J8" s="263" t="s">
        <v>333</v>
      </c>
      <c r="K8" s="263" t="s">
        <v>319</v>
      </c>
      <c r="L8" s="27"/>
      <c r="M8" s="27"/>
      <c r="N8" s="27"/>
      <c r="O8" s="27"/>
      <c r="P8" s="27"/>
      <c r="Q8" s="27"/>
      <c r="R8" s="27"/>
      <c r="S8" s="27"/>
      <c r="T8" s="27"/>
      <c r="U8" s="69">
        <v>1</v>
      </c>
      <c r="V8" s="26"/>
      <c r="W8" s="278">
        <v>709.05</v>
      </c>
      <c r="X8" s="29"/>
    </row>
    <row r="9" spans="1:24" ht="30" customHeight="1">
      <c r="A9" s="209"/>
      <c r="B9" s="227"/>
      <c r="C9" s="229"/>
      <c r="D9" s="20" t="s">
        <v>107</v>
      </c>
      <c r="E9" s="13">
        <v>2</v>
      </c>
      <c r="F9" s="20" t="s">
        <v>104</v>
      </c>
      <c r="G9" s="236"/>
      <c r="H9" s="207"/>
      <c r="I9" s="12"/>
      <c r="J9" s="266"/>
      <c r="K9" s="266"/>
      <c r="L9" s="27"/>
      <c r="M9" s="27"/>
      <c r="N9" s="27"/>
      <c r="O9" s="27"/>
      <c r="P9" s="27"/>
      <c r="Q9" s="27"/>
      <c r="R9" s="27"/>
      <c r="S9" s="27"/>
      <c r="T9" s="27"/>
      <c r="U9" s="69">
        <v>1</v>
      </c>
      <c r="V9" s="26"/>
      <c r="W9" s="278"/>
      <c r="X9" s="29"/>
    </row>
    <row r="10" spans="1:24" ht="29.25" customHeight="1">
      <c r="A10" s="209"/>
      <c r="B10" s="227"/>
      <c r="C10" s="229"/>
      <c r="D10" s="21" t="s">
        <v>102</v>
      </c>
      <c r="E10" s="13">
        <v>3</v>
      </c>
      <c r="F10" s="20" t="s">
        <v>105</v>
      </c>
      <c r="G10" s="236"/>
      <c r="H10" s="207"/>
      <c r="I10" s="12"/>
      <c r="J10" s="264"/>
      <c r="K10" s="264"/>
      <c r="L10" s="27"/>
      <c r="M10" s="27"/>
      <c r="N10" s="27"/>
      <c r="O10" s="27"/>
      <c r="P10" s="27"/>
      <c r="Q10" s="27"/>
      <c r="R10" s="27"/>
      <c r="S10" s="27"/>
      <c r="T10" s="27"/>
      <c r="U10" s="27">
        <v>1</v>
      </c>
      <c r="V10" s="26"/>
      <c r="W10" s="278"/>
      <c r="X10" s="29"/>
    </row>
    <row r="11" spans="1:24" ht="38.25" customHeight="1">
      <c r="A11" s="282">
        <v>2</v>
      </c>
      <c r="B11" s="227" t="s">
        <v>114</v>
      </c>
      <c r="C11" s="229" t="s">
        <v>43</v>
      </c>
      <c r="D11" s="22" t="s">
        <v>44</v>
      </c>
      <c r="E11" s="13">
        <v>1</v>
      </c>
      <c r="F11" s="20" t="s">
        <v>314</v>
      </c>
      <c r="G11" s="236" t="s">
        <v>306</v>
      </c>
      <c r="H11" s="207">
        <v>553.89</v>
      </c>
      <c r="I11" s="12"/>
      <c r="J11" s="263" t="s">
        <v>334</v>
      </c>
      <c r="K11" s="263" t="s">
        <v>319</v>
      </c>
      <c r="L11" s="27"/>
      <c r="M11" s="27"/>
      <c r="N11" s="27"/>
      <c r="O11" s="27">
        <v>1</v>
      </c>
      <c r="P11" s="26"/>
      <c r="Q11" s="26"/>
      <c r="R11" s="26"/>
      <c r="S11" s="26"/>
      <c r="T11" s="26"/>
      <c r="U11" s="72"/>
      <c r="V11" s="26"/>
      <c r="W11" s="278">
        <v>294.81</v>
      </c>
      <c r="X11" s="41"/>
    </row>
    <row r="12" spans="1:24" ht="47.25" customHeight="1">
      <c r="A12" s="283"/>
      <c r="B12" s="227"/>
      <c r="C12" s="229"/>
      <c r="D12" s="20" t="s">
        <v>109</v>
      </c>
      <c r="E12" s="13">
        <v>2</v>
      </c>
      <c r="F12" s="20" t="s">
        <v>108</v>
      </c>
      <c r="G12" s="236"/>
      <c r="H12" s="207"/>
      <c r="I12" s="12"/>
      <c r="J12" s="264"/>
      <c r="K12" s="264"/>
      <c r="L12" s="27"/>
      <c r="M12" s="27"/>
      <c r="N12" s="27"/>
      <c r="O12" s="27"/>
      <c r="P12" s="27"/>
      <c r="Q12" s="27"/>
      <c r="R12" s="27"/>
      <c r="S12" s="27"/>
      <c r="T12" s="27"/>
      <c r="U12" s="27">
        <v>1</v>
      </c>
      <c r="V12" s="26"/>
      <c r="W12" s="278"/>
      <c r="X12" s="37"/>
    </row>
    <row r="13" spans="1:24" ht="33" customHeight="1">
      <c r="A13" s="282">
        <v>3</v>
      </c>
      <c r="B13" s="227" t="s">
        <v>115</v>
      </c>
      <c r="C13" s="229" t="s">
        <v>110</v>
      </c>
      <c r="D13" s="20" t="s">
        <v>113</v>
      </c>
      <c r="E13" s="13">
        <v>1</v>
      </c>
      <c r="F13" s="20" t="s">
        <v>111</v>
      </c>
      <c r="G13" s="236" t="s">
        <v>293</v>
      </c>
      <c r="H13" s="207">
        <v>526.89</v>
      </c>
      <c r="I13" s="12"/>
      <c r="J13" s="263" t="s">
        <v>329</v>
      </c>
      <c r="K13" s="263" t="s">
        <v>319</v>
      </c>
      <c r="L13" s="27"/>
      <c r="M13" s="27"/>
      <c r="N13" s="27"/>
      <c r="O13" s="27"/>
      <c r="P13" s="27"/>
      <c r="Q13" s="27"/>
      <c r="R13" s="27"/>
      <c r="S13" s="27"/>
      <c r="T13" s="27"/>
      <c r="U13" s="69">
        <v>1</v>
      </c>
      <c r="V13" s="26"/>
      <c r="W13" s="273">
        <v>414.59</v>
      </c>
      <c r="X13" s="37"/>
    </row>
    <row r="14" spans="1:24" ht="33.75" customHeight="1">
      <c r="A14" s="283"/>
      <c r="B14" s="227"/>
      <c r="C14" s="229"/>
      <c r="D14" s="20" t="s">
        <v>110</v>
      </c>
      <c r="E14" s="13">
        <v>2</v>
      </c>
      <c r="F14" s="20" t="s">
        <v>112</v>
      </c>
      <c r="G14" s="236"/>
      <c r="H14" s="207"/>
      <c r="I14" s="12"/>
      <c r="J14" s="264"/>
      <c r="K14" s="264"/>
      <c r="L14" s="27"/>
      <c r="M14" s="27"/>
      <c r="N14" s="27"/>
      <c r="O14" s="27"/>
      <c r="P14" s="27"/>
      <c r="Q14" s="27"/>
      <c r="R14" s="27"/>
      <c r="S14" s="27"/>
      <c r="T14" s="27"/>
      <c r="U14" s="69">
        <v>1</v>
      </c>
      <c r="V14" s="26"/>
      <c r="W14" s="273"/>
      <c r="X14" s="29"/>
    </row>
    <row r="15" spans="1:24">
      <c r="A15" s="1"/>
      <c r="B15" s="1"/>
      <c r="C15" s="262" t="s">
        <v>22</v>
      </c>
      <c r="D15" s="262"/>
      <c r="E15" s="57">
        <f>E10+E12+E14</f>
        <v>7</v>
      </c>
      <c r="F15" s="1"/>
      <c r="G15" s="1"/>
      <c r="H15" s="68">
        <f>H8+H11+H13</f>
        <v>1881.33</v>
      </c>
      <c r="I15" s="57">
        <f>SUM(I8:I14)</f>
        <v>0</v>
      </c>
      <c r="J15" s="67"/>
      <c r="K15" s="67"/>
      <c r="L15" s="70">
        <f t="shared" ref="L15:V15" si="0">SUM(L8:L14)</f>
        <v>0</v>
      </c>
      <c r="M15" s="70">
        <f t="shared" si="0"/>
        <v>0</v>
      </c>
      <c r="N15" s="70">
        <f t="shared" si="0"/>
        <v>0</v>
      </c>
      <c r="O15" s="70">
        <f t="shared" si="0"/>
        <v>1</v>
      </c>
      <c r="P15" s="70">
        <f t="shared" si="0"/>
        <v>0</v>
      </c>
      <c r="Q15" s="70">
        <f t="shared" si="0"/>
        <v>0</v>
      </c>
      <c r="R15" s="70">
        <f t="shared" si="0"/>
        <v>0</v>
      </c>
      <c r="S15" s="70">
        <f t="shared" si="0"/>
        <v>0</v>
      </c>
      <c r="T15" s="70">
        <f t="shared" si="0"/>
        <v>0</v>
      </c>
      <c r="U15" s="73">
        <f>SUM(U8:U14)</f>
        <v>6</v>
      </c>
      <c r="V15" s="70">
        <f t="shared" si="0"/>
        <v>0</v>
      </c>
      <c r="W15" s="70">
        <f>W8+W11+W13</f>
        <v>1418.4499999999998</v>
      </c>
      <c r="X15" s="1"/>
    </row>
    <row r="17" spans="1:1">
      <c r="A17" t="s">
        <v>315</v>
      </c>
    </row>
  </sheetData>
  <mergeCells count="52"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6" sqref="W16"/>
    </sheetView>
  </sheetViews>
  <sheetFormatPr defaultRowHeight="15"/>
  <cols>
    <col min="1" max="1" width="3.85546875" customWidth="1"/>
    <col min="2" max="2" width="5.140625" customWidth="1"/>
    <col min="3" max="3" width="10.140625" customWidth="1"/>
    <col min="4" max="4" width="10.7109375" style="14" customWidth="1"/>
    <col min="5" max="5" width="4.140625" customWidth="1"/>
    <col min="6" max="6" width="17.5703125" customWidth="1"/>
    <col min="7" max="7" width="16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.710937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9.85546875" customWidth="1"/>
  </cols>
  <sheetData>
    <row r="1" spans="1:24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4">
      <c r="A2" s="279" t="str">
        <f>'Patna (West)'!A2</f>
        <v>Progress Report for the construction of Model School (2009-10)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1"/>
    </row>
    <row r="3" spans="1:24" ht="13.5" customHeight="1">
      <c r="A3" s="251" t="s">
        <v>376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45" t="str">
        <f>Summary!X3</f>
        <v>Date:-30.09.2014</v>
      </c>
      <c r="X3" s="246"/>
    </row>
    <row r="4" spans="1:24" ht="18.75" customHeight="1">
      <c r="A4" s="267" t="s">
        <v>415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1:24" ht="15" customHeight="1">
      <c r="A5" s="219" t="s">
        <v>0</v>
      </c>
      <c r="B5" s="219" t="s">
        <v>1</v>
      </c>
      <c r="C5" s="219" t="s">
        <v>2</v>
      </c>
      <c r="D5" s="286" t="s">
        <v>3</v>
      </c>
      <c r="E5" s="219" t="s">
        <v>0</v>
      </c>
      <c r="F5" s="219" t="s">
        <v>4</v>
      </c>
      <c r="G5" s="219" t="s">
        <v>5</v>
      </c>
      <c r="H5" s="219" t="s">
        <v>6</v>
      </c>
      <c r="I5" s="218" t="s">
        <v>16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 t="s">
        <v>21</v>
      </c>
      <c r="X5" s="243" t="s">
        <v>14</v>
      </c>
    </row>
    <row r="6" spans="1:24" ht="30" customHeight="1">
      <c r="A6" s="219"/>
      <c r="B6" s="219"/>
      <c r="C6" s="219"/>
      <c r="D6" s="286"/>
      <c r="E6" s="219"/>
      <c r="F6" s="219"/>
      <c r="G6" s="219"/>
      <c r="H6" s="219"/>
      <c r="I6" s="217" t="s">
        <v>7</v>
      </c>
      <c r="J6" s="219" t="s">
        <v>320</v>
      </c>
      <c r="K6" s="219" t="s">
        <v>321</v>
      </c>
      <c r="L6" s="252" t="s">
        <v>15</v>
      </c>
      <c r="M6" s="253" t="s">
        <v>10</v>
      </c>
      <c r="N6" s="219" t="s">
        <v>9</v>
      </c>
      <c r="O6" s="221" t="s">
        <v>17</v>
      </c>
      <c r="P6" s="221"/>
      <c r="Q6" s="219" t="s">
        <v>18</v>
      </c>
      <c r="R6" s="219"/>
      <c r="S6" s="219" t="s">
        <v>307</v>
      </c>
      <c r="T6" s="219"/>
      <c r="U6" s="250" t="s">
        <v>13</v>
      </c>
      <c r="V6" s="254" t="s">
        <v>8</v>
      </c>
      <c r="W6" s="219"/>
      <c r="X6" s="243"/>
    </row>
    <row r="7" spans="1:24" ht="13.5" customHeight="1">
      <c r="A7" s="219"/>
      <c r="B7" s="219"/>
      <c r="C7" s="219"/>
      <c r="D7" s="286"/>
      <c r="E7" s="219"/>
      <c r="F7" s="219"/>
      <c r="G7" s="219"/>
      <c r="H7" s="219"/>
      <c r="I7" s="217"/>
      <c r="J7" s="219"/>
      <c r="K7" s="219"/>
      <c r="L7" s="252"/>
      <c r="M7" s="253"/>
      <c r="N7" s="219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50"/>
      <c r="V7" s="254"/>
      <c r="W7" s="219"/>
      <c r="X7" s="243"/>
    </row>
    <row r="8" spans="1:24" ht="26.25">
      <c r="A8" s="209">
        <v>1</v>
      </c>
      <c r="B8" s="227" t="s">
        <v>62</v>
      </c>
      <c r="C8" s="229" t="s">
        <v>42</v>
      </c>
      <c r="D8" s="20" t="s">
        <v>86</v>
      </c>
      <c r="E8" s="13">
        <v>1</v>
      </c>
      <c r="F8" s="17" t="s">
        <v>65</v>
      </c>
      <c r="G8" s="228" t="s">
        <v>300</v>
      </c>
      <c r="H8" s="207">
        <v>764.14</v>
      </c>
      <c r="I8" s="12"/>
      <c r="J8" s="263" t="s">
        <v>338</v>
      </c>
      <c r="K8" s="263" t="s">
        <v>319</v>
      </c>
      <c r="L8" s="69">
        <v>1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78">
        <v>488.77</v>
      </c>
      <c r="X8" s="17" t="s">
        <v>386</v>
      </c>
    </row>
    <row r="9" spans="1:24" ht="26.25">
      <c r="A9" s="209"/>
      <c r="B9" s="227"/>
      <c r="C9" s="229"/>
      <c r="D9" s="20" t="s">
        <v>87</v>
      </c>
      <c r="E9" s="13">
        <v>2</v>
      </c>
      <c r="F9" s="17" t="s">
        <v>66</v>
      </c>
      <c r="G9" s="228"/>
      <c r="H9" s="207"/>
      <c r="I9" s="12"/>
      <c r="J9" s="266"/>
      <c r="K9" s="266"/>
      <c r="L9" s="69"/>
      <c r="M9" s="69"/>
      <c r="N9" s="69"/>
      <c r="O9" s="69"/>
      <c r="P9" s="69"/>
      <c r="Q9" s="69"/>
      <c r="R9" s="69"/>
      <c r="S9" s="69"/>
      <c r="T9" s="69"/>
      <c r="U9" s="69">
        <v>1</v>
      </c>
      <c r="V9" s="26"/>
      <c r="W9" s="278"/>
      <c r="X9" s="17" t="s">
        <v>387</v>
      </c>
    </row>
    <row r="10" spans="1:24" ht="26.25">
      <c r="A10" s="209"/>
      <c r="B10" s="227"/>
      <c r="C10" s="229"/>
      <c r="D10" s="23" t="s">
        <v>88</v>
      </c>
      <c r="E10" s="13">
        <v>3</v>
      </c>
      <c r="F10" s="17" t="s">
        <v>67</v>
      </c>
      <c r="G10" s="228"/>
      <c r="H10" s="207"/>
      <c r="I10" s="12"/>
      <c r="J10" s="264"/>
      <c r="K10" s="264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>
        <v>1</v>
      </c>
      <c r="W10" s="278"/>
      <c r="X10" s="28" t="s">
        <v>388</v>
      </c>
    </row>
    <row r="11" spans="1:24">
      <c r="A11" s="209">
        <v>2</v>
      </c>
      <c r="B11" s="227" t="s">
        <v>63</v>
      </c>
      <c r="C11" s="229" t="s">
        <v>68</v>
      </c>
      <c r="D11" s="20" t="s">
        <v>89</v>
      </c>
      <c r="E11" s="13">
        <v>1</v>
      </c>
      <c r="F11" s="17" t="s">
        <v>69</v>
      </c>
      <c r="G11" s="228" t="s">
        <v>300</v>
      </c>
      <c r="H11" s="207">
        <v>779.28</v>
      </c>
      <c r="I11" s="12"/>
      <c r="J11" s="263" t="s">
        <v>339</v>
      </c>
      <c r="K11" s="263" t="s">
        <v>319</v>
      </c>
      <c r="L11" s="69"/>
      <c r="M11" s="69"/>
      <c r="N11" s="69"/>
      <c r="O11" s="69"/>
      <c r="P11" s="69"/>
      <c r="Q11" s="69"/>
      <c r="R11" s="69"/>
      <c r="S11" s="69"/>
      <c r="T11" s="69"/>
      <c r="U11" s="69">
        <v>1</v>
      </c>
      <c r="V11" s="26"/>
      <c r="W11" s="278">
        <v>623.67999999999995</v>
      </c>
      <c r="X11" s="28"/>
    </row>
    <row r="12" spans="1:24" ht="26.25">
      <c r="A12" s="209"/>
      <c r="B12" s="227"/>
      <c r="C12" s="229"/>
      <c r="D12" s="20" t="s">
        <v>90</v>
      </c>
      <c r="E12" s="13">
        <v>2</v>
      </c>
      <c r="F12" s="17" t="s">
        <v>70</v>
      </c>
      <c r="G12" s="228"/>
      <c r="H12" s="207"/>
      <c r="I12" s="12"/>
      <c r="J12" s="266"/>
      <c r="K12" s="266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>
        <v>1</v>
      </c>
      <c r="W12" s="278"/>
      <c r="X12" s="17"/>
    </row>
    <row r="13" spans="1:24" ht="26.25">
      <c r="A13" s="209"/>
      <c r="B13" s="227"/>
      <c r="C13" s="229"/>
      <c r="D13" s="23" t="s">
        <v>91</v>
      </c>
      <c r="E13" s="13">
        <v>3</v>
      </c>
      <c r="F13" s="17" t="s">
        <v>71</v>
      </c>
      <c r="G13" s="228"/>
      <c r="H13" s="207"/>
      <c r="I13" s="12"/>
      <c r="J13" s="264"/>
      <c r="K13" s="264"/>
      <c r="L13" s="27"/>
      <c r="M13" s="27"/>
      <c r="N13" s="27"/>
      <c r="O13" s="27"/>
      <c r="P13" s="27"/>
      <c r="Q13" s="27"/>
      <c r="R13" s="69">
        <v>1</v>
      </c>
      <c r="S13" s="26"/>
      <c r="T13" s="26"/>
      <c r="U13" s="26"/>
      <c r="V13" s="26"/>
      <c r="W13" s="278"/>
      <c r="X13" s="28"/>
    </row>
    <row r="14" spans="1:24" s="6" customFormat="1">
      <c r="A14" s="209">
        <v>3</v>
      </c>
      <c r="B14" s="227" t="s">
        <v>64</v>
      </c>
      <c r="C14" s="229" t="s">
        <v>72</v>
      </c>
      <c r="D14" s="20" t="s">
        <v>92</v>
      </c>
      <c r="E14" s="13">
        <v>1</v>
      </c>
      <c r="F14" s="17" t="s">
        <v>73</v>
      </c>
      <c r="G14" s="228" t="s">
        <v>300</v>
      </c>
      <c r="H14" s="207">
        <v>526.24</v>
      </c>
      <c r="I14" s="12"/>
      <c r="J14" s="284" t="s">
        <v>339</v>
      </c>
      <c r="K14" s="284" t="s">
        <v>319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69">
        <v>1</v>
      </c>
      <c r="W14" s="278">
        <v>486.64</v>
      </c>
      <c r="X14" s="28" t="s">
        <v>388</v>
      </c>
    </row>
    <row r="15" spans="1:24" s="6" customFormat="1" ht="37.5" customHeight="1">
      <c r="A15" s="209"/>
      <c r="B15" s="227"/>
      <c r="C15" s="229"/>
      <c r="D15" s="20" t="s">
        <v>93</v>
      </c>
      <c r="E15" s="13">
        <v>2</v>
      </c>
      <c r="F15" s="17" t="s">
        <v>74</v>
      </c>
      <c r="G15" s="228"/>
      <c r="H15" s="207"/>
      <c r="I15" s="12"/>
      <c r="J15" s="284"/>
      <c r="K15" s="284"/>
      <c r="L15" s="27"/>
      <c r="M15" s="27"/>
      <c r="N15" s="27"/>
      <c r="O15" s="27"/>
      <c r="P15" s="27"/>
      <c r="Q15" s="27"/>
      <c r="R15" s="27"/>
      <c r="S15" s="27"/>
      <c r="T15" s="27"/>
      <c r="U15" s="69">
        <v>1</v>
      </c>
      <c r="V15" s="26"/>
      <c r="W15" s="278"/>
      <c r="X15" s="17"/>
    </row>
    <row r="16" spans="1:24">
      <c r="A16" s="83"/>
      <c r="B16" s="83"/>
      <c r="C16" s="285" t="s">
        <v>22</v>
      </c>
      <c r="D16" s="285"/>
      <c r="E16" s="84">
        <f>E10+E13+E15</f>
        <v>8</v>
      </c>
      <c r="F16" s="83"/>
      <c r="G16" s="83"/>
      <c r="H16" s="85">
        <f>SUM(H8:H15)</f>
        <v>2069.66</v>
      </c>
      <c r="I16" s="84">
        <f>SUM(I8:I15)</f>
        <v>0</v>
      </c>
      <c r="J16" s="84"/>
      <c r="K16" s="84"/>
      <c r="L16" s="86">
        <f t="shared" ref="L16:W16" si="0">SUM(L8:L15)</f>
        <v>1</v>
      </c>
      <c r="M16" s="86">
        <f t="shared" si="0"/>
        <v>0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86">
        <f t="shared" si="0"/>
        <v>0</v>
      </c>
      <c r="R16" s="86">
        <f t="shared" si="0"/>
        <v>1</v>
      </c>
      <c r="S16" s="86">
        <f t="shared" si="0"/>
        <v>0</v>
      </c>
      <c r="T16" s="86">
        <f t="shared" si="0"/>
        <v>0</v>
      </c>
      <c r="U16" s="86">
        <f>SUM(U8:U15)</f>
        <v>3</v>
      </c>
      <c r="V16" s="86">
        <f t="shared" si="0"/>
        <v>3</v>
      </c>
      <c r="W16" s="85">
        <f t="shared" si="0"/>
        <v>1599.0899999999997</v>
      </c>
      <c r="X16" s="86"/>
    </row>
  </sheetData>
  <mergeCells count="52"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  <mergeCell ref="J14:J15"/>
    <mergeCell ref="K14:K15"/>
    <mergeCell ref="G14:G15"/>
    <mergeCell ref="G11:G13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</mergeCells>
  <pageMargins left="0.15748031496062992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view="pageBreakPreview" zoomScale="65" zoomScaleSheetLayoutView="6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4" sqref="V14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6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44" ht="20.25">
      <c r="A2" s="193" t="s">
        <v>378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94" t="s">
        <v>401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6"/>
      <c r="W3" s="197" t="str">
        <f>Summary!X3</f>
        <v>Date:-30.09.2014</v>
      </c>
      <c r="X3" s="19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98" t="s">
        <v>381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91" t="s">
        <v>0</v>
      </c>
      <c r="B5" s="191" t="s">
        <v>1</v>
      </c>
      <c r="C5" s="191" t="s">
        <v>2</v>
      </c>
      <c r="D5" s="191" t="s">
        <v>3</v>
      </c>
      <c r="E5" s="191" t="s">
        <v>0</v>
      </c>
      <c r="F5" s="191" t="s">
        <v>4</v>
      </c>
      <c r="G5" s="191" t="s">
        <v>5</v>
      </c>
      <c r="H5" s="191" t="s">
        <v>6</v>
      </c>
      <c r="I5" s="204" t="s">
        <v>16</v>
      </c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191" t="s">
        <v>21</v>
      </c>
      <c r="X5" s="19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91"/>
      <c r="B6" s="191"/>
      <c r="C6" s="191"/>
      <c r="D6" s="191"/>
      <c r="E6" s="191"/>
      <c r="F6" s="191"/>
      <c r="G6" s="191"/>
      <c r="H6" s="191"/>
      <c r="I6" s="191" t="s">
        <v>7</v>
      </c>
      <c r="J6" s="201" t="s">
        <v>320</v>
      </c>
      <c r="K6" s="201" t="s">
        <v>321</v>
      </c>
      <c r="L6" s="203" t="s">
        <v>15</v>
      </c>
      <c r="M6" s="203" t="s">
        <v>10</v>
      </c>
      <c r="N6" s="191" t="s">
        <v>9</v>
      </c>
      <c r="O6" s="149" t="s">
        <v>17</v>
      </c>
      <c r="P6" s="149"/>
      <c r="Q6" s="191" t="s">
        <v>18</v>
      </c>
      <c r="R6" s="191"/>
      <c r="S6" s="191" t="s">
        <v>307</v>
      </c>
      <c r="T6" s="191"/>
      <c r="U6" s="203" t="s">
        <v>13</v>
      </c>
      <c r="V6" s="203" t="s">
        <v>8</v>
      </c>
      <c r="W6" s="191"/>
      <c r="X6" s="19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91"/>
      <c r="B7" s="191"/>
      <c r="C7" s="191"/>
      <c r="D7" s="191"/>
      <c r="E7" s="191"/>
      <c r="F7" s="191"/>
      <c r="G7" s="191"/>
      <c r="H7" s="191"/>
      <c r="I7" s="191"/>
      <c r="J7" s="202"/>
      <c r="K7" s="202"/>
      <c r="L7" s="203"/>
      <c r="M7" s="203"/>
      <c r="N7" s="191"/>
      <c r="O7" s="117" t="s">
        <v>11</v>
      </c>
      <c r="P7" s="117" t="s">
        <v>12</v>
      </c>
      <c r="Q7" s="117" t="s">
        <v>11</v>
      </c>
      <c r="R7" s="117" t="s">
        <v>12</v>
      </c>
      <c r="S7" s="117" t="s">
        <v>11</v>
      </c>
      <c r="T7" s="117" t="s">
        <v>12</v>
      </c>
      <c r="U7" s="203"/>
      <c r="V7" s="203"/>
      <c r="W7" s="191"/>
      <c r="X7" s="19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207">
        <v>1</v>
      </c>
      <c r="B8" s="209" t="s">
        <v>116</v>
      </c>
      <c r="C8" s="210" t="s">
        <v>117</v>
      </c>
      <c r="D8" s="116" t="s">
        <v>121</v>
      </c>
      <c r="E8" s="77">
        <v>1</v>
      </c>
      <c r="F8" s="76" t="s">
        <v>118</v>
      </c>
      <c r="G8" s="206" t="s">
        <v>316</v>
      </c>
      <c r="H8" s="207">
        <v>769.06</v>
      </c>
      <c r="I8" s="78"/>
      <c r="J8" s="43"/>
      <c r="K8" s="43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208"/>
      <c r="X8" s="51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207"/>
      <c r="B9" s="209"/>
      <c r="C9" s="210"/>
      <c r="D9" s="116" t="s">
        <v>122</v>
      </c>
      <c r="E9" s="77">
        <v>2</v>
      </c>
      <c r="F9" s="76" t="s">
        <v>119</v>
      </c>
      <c r="G9" s="206"/>
      <c r="H9" s="207"/>
      <c r="I9" s="78"/>
      <c r="J9" s="43"/>
      <c r="K9" s="43"/>
      <c r="L9" s="52"/>
      <c r="M9" s="53"/>
      <c r="N9" s="52"/>
      <c r="O9" s="52"/>
      <c r="P9" s="52"/>
      <c r="Q9" s="52"/>
      <c r="R9" s="52"/>
      <c r="S9" s="44"/>
      <c r="T9" s="44"/>
      <c r="U9" s="44"/>
      <c r="V9" s="44"/>
      <c r="W9" s="208"/>
      <c r="X9" s="5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207"/>
      <c r="B10" s="209"/>
      <c r="C10" s="210"/>
      <c r="D10" s="75" t="s">
        <v>123</v>
      </c>
      <c r="E10" s="77">
        <v>3</v>
      </c>
      <c r="F10" s="76" t="s">
        <v>120</v>
      </c>
      <c r="G10" s="206"/>
      <c r="H10" s="207"/>
      <c r="I10" s="78"/>
      <c r="J10" s="43"/>
      <c r="K10" s="43"/>
      <c r="L10" s="52"/>
      <c r="M10" s="53"/>
      <c r="N10" s="52"/>
      <c r="O10" s="52"/>
      <c r="P10" s="52"/>
      <c r="Q10" s="52"/>
      <c r="R10" s="52"/>
      <c r="S10" s="44"/>
      <c r="T10" s="44"/>
      <c r="U10" s="44"/>
      <c r="V10" s="44"/>
      <c r="W10" s="208"/>
      <c r="X10" s="5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207">
        <v>2</v>
      </c>
      <c r="B11" s="209" t="s">
        <v>124</v>
      </c>
      <c r="C11" s="210" t="s">
        <v>125</v>
      </c>
      <c r="D11" s="75" t="s">
        <v>129</v>
      </c>
      <c r="E11" s="77">
        <v>1</v>
      </c>
      <c r="F11" s="76" t="s">
        <v>126</v>
      </c>
      <c r="G11" s="206" t="s">
        <v>295</v>
      </c>
      <c r="H11" s="207">
        <v>764.08</v>
      </c>
      <c r="I11" s="78"/>
      <c r="J11" s="211" t="s">
        <v>383</v>
      </c>
      <c r="K11" s="211" t="s">
        <v>319</v>
      </c>
      <c r="L11" s="54"/>
      <c r="M11" s="55"/>
      <c r="N11" s="54"/>
      <c r="O11" s="54"/>
      <c r="P11" s="54"/>
      <c r="Q11" s="54"/>
      <c r="R11" s="54"/>
      <c r="S11" s="54"/>
      <c r="T11" s="54">
        <v>1</v>
      </c>
      <c r="U11" s="44"/>
      <c r="V11" s="44"/>
      <c r="W11" s="208">
        <v>349.77</v>
      </c>
      <c r="X11" s="91" t="s">
        <v>392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207"/>
      <c r="B12" s="209"/>
      <c r="C12" s="210"/>
      <c r="D12" s="116" t="s">
        <v>130</v>
      </c>
      <c r="E12" s="77">
        <v>2</v>
      </c>
      <c r="F12" s="76" t="s">
        <v>127</v>
      </c>
      <c r="G12" s="206"/>
      <c r="H12" s="207"/>
      <c r="I12" s="78"/>
      <c r="J12" s="212"/>
      <c r="K12" s="212"/>
      <c r="L12" s="54"/>
      <c r="M12" s="55"/>
      <c r="N12" s="54"/>
      <c r="O12" s="54"/>
      <c r="P12" s="54"/>
      <c r="Q12" s="54"/>
      <c r="R12" s="54"/>
      <c r="S12" s="54"/>
      <c r="T12" s="54">
        <v>1</v>
      </c>
      <c r="U12" s="44"/>
      <c r="V12" s="44"/>
      <c r="W12" s="208"/>
      <c r="X12" s="91" t="s">
        <v>393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207"/>
      <c r="B13" s="209"/>
      <c r="C13" s="210"/>
      <c r="D13" s="116" t="s">
        <v>131</v>
      </c>
      <c r="E13" s="77">
        <v>3</v>
      </c>
      <c r="F13" s="76" t="s">
        <v>128</v>
      </c>
      <c r="G13" s="206"/>
      <c r="H13" s="207"/>
      <c r="I13" s="78"/>
      <c r="J13" s="213"/>
      <c r="K13" s="213"/>
      <c r="L13" s="54"/>
      <c r="M13" s="55">
        <v>1</v>
      </c>
      <c r="N13" s="52"/>
      <c r="O13" s="52"/>
      <c r="P13" s="52"/>
      <c r="Q13" s="52"/>
      <c r="R13" s="52"/>
      <c r="S13" s="44"/>
      <c r="T13" s="44"/>
      <c r="U13" s="44"/>
      <c r="V13" s="44"/>
      <c r="W13" s="208"/>
      <c r="X13" s="91" t="s">
        <v>394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207">
        <v>3</v>
      </c>
      <c r="B14" s="209" t="s">
        <v>132</v>
      </c>
      <c r="C14" s="210" t="s">
        <v>34</v>
      </c>
      <c r="D14" s="116" t="s">
        <v>135</v>
      </c>
      <c r="E14" s="77">
        <v>1</v>
      </c>
      <c r="F14" s="76" t="s">
        <v>133</v>
      </c>
      <c r="G14" s="216" t="s">
        <v>379</v>
      </c>
      <c r="H14" s="205">
        <v>509.3</v>
      </c>
      <c r="I14" s="78">
        <v>1</v>
      </c>
      <c r="J14" s="43"/>
      <c r="K14" s="43"/>
      <c r="L14" s="52"/>
      <c r="M14" s="53"/>
      <c r="N14" s="52"/>
      <c r="O14" s="52"/>
      <c r="P14" s="52"/>
      <c r="Q14" s="52"/>
      <c r="R14" s="52"/>
      <c r="S14" s="44"/>
      <c r="T14" s="44"/>
      <c r="U14" s="44"/>
      <c r="V14" s="44"/>
      <c r="W14" s="208"/>
      <c r="X14" s="51"/>
    </row>
    <row r="15" spans="1:44" s="15" customFormat="1" ht="30" customHeight="1">
      <c r="A15" s="207"/>
      <c r="B15" s="209"/>
      <c r="C15" s="210"/>
      <c r="D15" s="116" t="s">
        <v>136</v>
      </c>
      <c r="E15" s="77">
        <v>2</v>
      </c>
      <c r="F15" s="76" t="s">
        <v>134</v>
      </c>
      <c r="G15" s="206"/>
      <c r="H15" s="205"/>
      <c r="I15" s="78">
        <v>1</v>
      </c>
      <c r="J15" s="43"/>
      <c r="K15" s="43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208"/>
      <c r="X15" s="5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61" customFormat="1" ht="15.75">
      <c r="A16" s="71"/>
      <c r="B16" s="71"/>
      <c r="C16" s="214" t="s">
        <v>22</v>
      </c>
      <c r="D16" s="215"/>
      <c r="E16" s="118">
        <f>E10+E13+E15</f>
        <v>8</v>
      </c>
      <c r="F16" s="71"/>
      <c r="G16" s="71"/>
      <c r="H16" s="71">
        <f>SUM(H8:H15)</f>
        <v>2042.4399999999998</v>
      </c>
      <c r="I16" s="71">
        <f>SUM(I8:I15)</f>
        <v>2</v>
      </c>
      <c r="J16" s="71"/>
      <c r="K16" s="71"/>
      <c r="L16" s="71">
        <f t="shared" ref="L16:W16" si="0">SUM(L8:L15)</f>
        <v>0</v>
      </c>
      <c r="M16" s="71">
        <f t="shared" si="0"/>
        <v>1</v>
      </c>
      <c r="N16" s="71">
        <f t="shared" si="0"/>
        <v>0</v>
      </c>
      <c r="O16" s="71">
        <f t="shared" si="0"/>
        <v>0</v>
      </c>
      <c r="P16" s="71">
        <f t="shared" si="0"/>
        <v>0</v>
      </c>
      <c r="Q16" s="71">
        <f t="shared" si="0"/>
        <v>0</v>
      </c>
      <c r="R16" s="71">
        <f t="shared" si="0"/>
        <v>0</v>
      </c>
      <c r="S16" s="71">
        <f t="shared" si="0"/>
        <v>0</v>
      </c>
      <c r="T16" s="71">
        <f t="shared" si="0"/>
        <v>2</v>
      </c>
      <c r="U16" s="71">
        <f t="shared" si="0"/>
        <v>0</v>
      </c>
      <c r="V16" s="71">
        <f t="shared" si="0"/>
        <v>0</v>
      </c>
      <c r="W16" s="71">
        <f t="shared" si="0"/>
        <v>349.77</v>
      </c>
      <c r="X16" s="71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  <row r="22" spans="1:2">
      <c r="A22" s="6"/>
      <c r="B22" s="6"/>
    </row>
  </sheetData>
  <mergeCells count="48">
    <mergeCell ref="C16:D16"/>
    <mergeCell ref="A14:A15"/>
    <mergeCell ref="B14:B15"/>
    <mergeCell ref="C14:C15"/>
    <mergeCell ref="G14:G15"/>
    <mergeCell ref="W14:W15"/>
    <mergeCell ref="W8:W10"/>
    <mergeCell ref="A11:A13"/>
    <mergeCell ref="B11:B13"/>
    <mergeCell ref="C11:C13"/>
    <mergeCell ref="G11:G13"/>
    <mergeCell ref="H11:H13"/>
    <mergeCell ref="J11:J13"/>
    <mergeCell ref="K11:K13"/>
    <mergeCell ref="W11:W13"/>
    <mergeCell ref="A8:A10"/>
    <mergeCell ref="B8:B10"/>
    <mergeCell ref="C8:C10"/>
    <mergeCell ref="F5:F7"/>
    <mergeCell ref="G5:G7"/>
    <mergeCell ref="H5:H7"/>
    <mergeCell ref="I5:V5"/>
    <mergeCell ref="H14:H15"/>
    <mergeCell ref="G8:G10"/>
    <mergeCell ref="H8:H10"/>
    <mergeCell ref="W5:W7"/>
    <mergeCell ref="X5:X7"/>
    <mergeCell ref="I6:I7"/>
    <mergeCell ref="J6:J7"/>
    <mergeCell ref="K6:K7"/>
    <mergeCell ref="L6:L7"/>
    <mergeCell ref="V6:V7"/>
    <mergeCell ref="M6:M7"/>
    <mergeCell ref="N6:N7"/>
    <mergeCell ref="O6:P6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R21"/>
  <sheetViews>
    <sheetView view="pageBreakPreview" zoomScale="65" zoomScaleSheetLayoutView="6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0" sqref="W10:W11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6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44" ht="20.25">
      <c r="A2" s="193" t="s">
        <v>378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94" t="s">
        <v>402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6"/>
      <c r="W3" s="197" t="str">
        <f>Summary!X3</f>
        <v>Date:-30.09.2014</v>
      </c>
      <c r="X3" s="19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98" t="s">
        <v>381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91" t="s">
        <v>0</v>
      </c>
      <c r="B5" s="191" t="s">
        <v>1</v>
      </c>
      <c r="C5" s="191" t="s">
        <v>2</v>
      </c>
      <c r="D5" s="191" t="s">
        <v>3</v>
      </c>
      <c r="E5" s="191" t="s">
        <v>0</v>
      </c>
      <c r="F5" s="191" t="s">
        <v>4</v>
      </c>
      <c r="G5" s="191" t="s">
        <v>5</v>
      </c>
      <c r="H5" s="191" t="s">
        <v>6</v>
      </c>
      <c r="I5" s="204" t="s">
        <v>16</v>
      </c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191" t="s">
        <v>21</v>
      </c>
      <c r="X5" s="19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91"/>
      <c r="B6" s="191"/>
      <c r="C6" s="191"/>
      <c r="D6" s="191"/>
      <c r="E6" s="191"/>
      <c r="F6" s="191"/>
      <c r="G6" s="191"/>
      <c r="H6" s="191"/>
      <c r="I6" s="191" t="s">
        <v>7</v>
      </c>
      <c r="J6" s="201" t="s">
        <v>320</v>
      </c>
      <c r="K6" s="201" t="s">
        <v>321</v>
      </c>
      <c r="L6" s="203" t="s">
        <v>15</v>
      </c>
      <c r="M6" s="203" t="s">
        <v>10</v>
      </c>
      <c r="N6" s="191" t="s">
        <v>9</v>
      </c>
      <c r="O6" s="149" t="s">
        <v>17</v>
      </c>
      <c r="P6" s="149"/>
      <c r="Q6" s="191" t="s">
        <v>18</v>
      </c>
      <c r="R6" s="191"/>
      <c r="S6" s="191" t="s">
        <v>307</v>
      </c>
      <c r="T6" s="191"/>
      <c r="U6" s="203" t="s">
        <v>13</v>
      </c>
      <c r="V6" s="203" t="s">
        <v>8</v>
      </c>
      <c r="W6" s="191"/>
      <c r="X6" s="19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91"/>
      <c r="B7" s="191"/>
      <c r="C7" s="191"/>
      <c r="D7" s="191"/>
      <c r="E7" s="191"/>
      <c r="F7" s="191"/>
      <c r="G7" s="191"/>
      <c r="H7" s="191"/>
      <c r="I7" s="191"/>
      <c r="J7" s="202"/>
      <c r="K7" s="202"/>
      <c r="L7" s="203"/>
      <c r="M7" s="203"/>
      <c r="N7" s="191"/>
      <c r="O7" s="42" t="s">
        <v>11</v>
      </c>
      <c r="P7" s="42" t="s">
        <v>12</v>
      </c>
      <c r="Q7" s="42" t="s">
        <v>11</v>
      </c>
      <c r="R7" s="42" t="s">
        <v>12</v>
      </c>
      <c r="S7" s="42" t="s">
        <v>11</v>
      </c>
      <c r="T7" s="42" t="s">
        <v>12</v>
      </c>
      <c r="U7" s="203"/>
      <c r="V7" s="203"/>
      <c r="W7" s="191"/>
      <c r="X7" s="19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69" customHeight="1">
      <c r="A8" s="207">
        <v>1</v>
      </c>
      <c r="B8" s="209" t="s">
        <v>137</v>
      </c>
      <c r="C8" s="210" t="s">
        <v>138</v>
      </c>
      <c r="D8" s="74" t="s">
        <v>141</v>
      </c>
      <c r="E8" s="77">
        <v>1</v>
      </c>
      <c r="F8" s="76" t="s">
        <v>139</v>
      </c>
      <c r="G8" s="206" t="s">
        <v>311</v>
      </c>
      <c r="H8" s="207">
        <v>499.33</v>
      </c>
      <c r="I8" s="78">
        <v>1</v>
      </c>
      <c r="J8" s="211" t="s">
        <v>385</v>
      </c>
      <c r="K8" s="211" t="s">
        <v>319</v>
      </c>
      <c r="L8" s="80"/>
      <c r="M8" s="81"/>
      <c r="N8" s="80"/>
      <c r="O8" s="44"/>
      <c r="P8" s="44"/>
      <c r="Q8" s="44"/>
      <c r="R8" s="44"/>
      <c r="S8" s="44"/>
      <c r="T8" s="44"/>
      <c r="U8" s="44"/>
      <c r="V8" s="44"/>
      <c r="W8" s="208">
        <v>195.1</v>
      </c>
      <c r="X8" s="51" t="s">
        <v>384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51.75" customHeight="1">
      <c r="A9" s="207"/>
      <c r="B9" s="209"/>
      <c r="C9" s="210"/>
      <c r="D9" s="74" t="s">
        <v>142</v>
      </c>
      <c r="E9" s="77">
        <v>2</v>
      </c>
      <c r="F9" s="76" t="s">
        <v>140</v>
      </c>
      <c r="G9" s="206"/>
      <c r="H9" s="207"/>
      <c r="I9" s="78"/>
      <c r="J9" s="213"/>
      <c r="K9" s="213"/>
      <c r="L9" s="46"/>
      <c r="M9" s="47"/>
      <c r="N9" s="46"/>
      <c r="O9" s="46"/>
      <c r="P9" s="46"/>
      <c r="Q9" s="46"/>
      <c r="R9" s="46"/>
      <c r="S9" s="46"/>
      <c r="T9" s="46"/>
      <c r="U9" s="46">
        <v>1</v>
      </c>
      <c r="V9" s="44"/>
      <c r="W9" s="208"/>
      <c r="X9" s="5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6" customFormat="1" ht="30" customHeight="1">
      <c r="A10" s="207">
        <v>2</v>
      </c>
      <c r="B10" s="209" t="s">
        <v>143</v>
      </c>
      <c r="C10" s="210" t="s">
        <v>144</v>
      </c>
      <c r="D10" s="74" t="s">
        <v>146</v>
      </c>
      <c r="E10" s="77">
        <v>1</v>
      </c>
      <c r="F10" s="76" t="s">
        <v>148</v>
      </c>
      <c r="G10" s="216" t="s">
        <v>390</v>
      </c>
      <c r="H10" s="207">
        <v>511.85</v>
      </c>
      <c r="I10" s="78">
        <v>1</v>
      </c>
      <c r="J10" s="43"/>
      <c r="K10" s="43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208"/>
      <c r="X10" s="51"/>
    </row>
    <row r="11" spans="1:44" s="15" customFormat="1" ht="30" customHeight="1">
      <c r="A11" s="207"/>
      <c r="B11" s="209"/>
      <c r="C11" s="210"/>
      <c r="D11" s="74" t="s">
        <v>147</v>
      </c>
      <c r="E11" s="77">
        <v>2</v>
      </c>
      <c r="F11" s="76" t="s">
        <v>149</v>
      </c>
      <c r="G11" s="206"/>
      <c r="H11" s="207"/>
      <c r="I11" s="78"/>
      <c r="J11" s="43"/>
      <c r="K11" s="43"/>
      <c r="L11" s="89"/>
      <c r="M11" s="90">
        <v>1</v>
      </c>
      <c r="N11" s="44"/>
      <c r="O11" s="44"/>
      <c r="P11" s="44"/>
      <c r="Q11" s="44"/>
      <c r="R11" s="44"/>
      <c r="S11" s="44"/>
      <c r="T11" s="44"/>
      <c r="U11" s="44"/>
      <c r="V11" s="44"/>
      <c r="W11" s="208"/>
      <c r="X11" s="5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0" customHeight="1">
      <c r="A12" s="207">
        <v>3</v>
      </c>
      <c r="B12" s="209" t="s">
        <v>145</v>
      </c>
      <c r="C12" s="210" t="s">
        <v>150</v>
      </c>
      <c r="D12" s="74" t="s">
        <v>154</v>
      </c>
      <c r="E12" s="77">
        <v>1</v>
      </c>
      <c r="F12" s="76" t="s">
        <v>151</v>
      </c>
      <c r="G12" s="216" t="s">
        <v>391</v>
      </c>
      <c r="H12" s="205">
        <v>776.8</v>
      </c>
      <c r="I12" s="78"/>
      <c r="J12" s="43"/>
      <c r="K12" s="43"/>
      <c r="L12" s="89"/>
      <c r="M12" s="90">
        <v>1</v>
      </c>
      <c r="N12" s="44"/>
      <c r="O12" s="44"/>
      <c r="P12" s="44"/>
      <c r="Q12" s="44"/>
      <c r="R12" s="44"/>
      <c r="S12" s="44"/>
      <c r="T12" s="44"/>
      <c r="U12" s="44"/>
      <c r="V12" s="44"/>
      <c r="W12" s="208"/>
      <c r="X12" s="51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207"/>
      <c r="B13" s="209"/>
      <c r="C13" s="210"/>
      <c r="D13" s="74" t="s">
        <v>155</v>
      </c>
      <c r="E13" s="77">
        <v>2</v>
      </c>
      <c r="F13" s="76" t="s">
        <v>152</v>
      </c>
      <c r="G13" s="206"/>
      <c r="H13" s="205"/>
      <c r="I13" s="78">
        <v>1</v>
      </c>
      <c r="J13" s="43"/>
      <c r="K13" s="43"/>
      <c r="L13" s="44"/>
      <c r="M13" s="45"/>
      <c r="N13" s="44"/>
      <c r="O13" s="44"/>
      <c r="P13" s="44"/>
      <c r="Q13" s="44"/>
      <c r="R13" s="44"/>
      <c r="S13" s="44"/>
      <c r="T13" s="44"/>
      <c r="U13" s="44"/>
      <c r="V13" s="44"/>
      <c r="W13" s="208"/>
      <c r="X13" s="51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30" customHeight="1">
      <c r="A14" s="207"/>
      <c r="B14" s="209"/>
      <c r="C14" s="210"/>
      <c r="D14" s="75" t="s">
        <v>156</v>
      </c>
      <c r="E14" s="77">
        <v>3</v>
      </c>
      <c r="F14" s="76" t="s">
        <v>153</v>
      </c>
      <c r="G14" s="206"/>
      <c r="H14" s="205"/>
      <c r="I14" s="78">
        <v>1</v>
      </c>
      <c r="J14" s="43"/>
      <c r="K14" s="43"/>
      <c r="L14" s="44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208"/>
      <c r="X14" s="5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61" customFormat="1" ht="15.75">
      <c r="A15" s="71"/>
      <c r="B15" s="71"/>
      <c r="C15" s="214" t="s">
        <v>22</v>
      </c>
      <c r="D15" s="215"/>
      <c r="E15" s="118">
        <f>E9+E11+E14</f>
        <v>7</v>
      </c>
      <c r="F15" s="71"/>
      <c r="G15" s="71"/>
      <c r="H15" s="71">
        <f>SUM(H8:H14)</f>
        <v>1787.98</v>
      </c>
      <c r="I15" s="118">
        <f>SUM(I8:I14)</f>
        <v>4</v>
      </c>
      <c r="J15" s="71"/>
      <c r="K15" s="71"/>
      <c r="L15" s="71">
        <f t="shared" ref="L15:W15" si="0">SUM(L8:L14)</f>
        <v>0</v>
      </c>
      <c r="M15" s="71">
        <f t="shared" si="0"/>
        <v>2</v>
      </c>
      <c r="N15" s="71">
        <f t="shared" si="0"/>
        <v>0</v>
      </c>
      <c r="O15" s="71">
        <f t="shared" si="0"/>
        <v>0</v>
      </c>
      <c r="P15" s="71">
        <f t="shared" si="0"/>
        <v>0</v>
      </c>
      <c r="Q15" s="71">
        <f t="shared" si="0"/>
        <v>0</v>
      </c>
      <c r="R15" s="71">
        <f t="shared" si="0"/>
        <v>0</v>
      </c>
      <c r="S15" s="71">
        <f t="shared" si="0"/>
        <v>0</v>
      </c>
      <c r="T15" s="71">
        <f t="shared" si="0"/>
        <v>0</v>
      </c>
      <c r="U15" s="71">
        <f t="shared" si="0"/>
        <v>1</v>
      </c>
      <c r="V15" s="71">
        <f t="shared" si="0"/>
        <v>0</v>
      </c>
      <c r="W15" s="71">
        <f t="shared" si="0"/>
        <v>195.1</v>
      </c>
      <c r="X15" s="71"/>
    </row>
    <row r="16" spans="1:44">
      <c r="A16" s="6"/>
      <c r="B16" s="6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</sheetData>
  <mergeCells count="48">
    <mergeCell ref="C15:D15"/>
    <mergeCell ref="W12:W14"/>
    <mergeCell ref="A8:A9"/>
    <mergeCell ref="B8:B9"/>
    <mergeCell ref="C8:C9"/>
    <mergeCell ref="G8:G9"/>
    <mergeCell ref="H8:H9"/>
    <mergeCell ref="W8:W9"/>
    <mergeCell ref="A12:A14"/>
    <mergeCell ref="B12:B14"/>
    <mergeCell ref="C12:C14"/>
    <mergeCell ref="G12:G14"/>
    <mergeCell ref="H12:H14"/>
    <mergeCell ref="W10:W11"/>
    <mergeCell ref="A10:A11"/>
    <mergeCell ref="B10:B11"/>
    <mergeCell ref="C10:C11"/>
    <mergeCell ref="G10:G11"/>
    <mergeCell ref="H10:H11"/>
    <mergeCell ref="J8:J9"/>
    <mergeCell ref="K8:K9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</mergeCells>
  <pageMargins left="0.118110236220472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zoomScale="77" zoomScaleNormal="77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W18" sqref="W18:W20"/>
    </sheetView>
  </sheetViews>
  <sheetFormatPr defaultRowHeight="15"/>
  <cols>
    <col min="1" max="1" width="5" customWidth="1"/>
    <col min="2" max="2" width="5.42578125" customWidth="1"/>
    <col min="3" max="3" width="9.5703125" customWidth="1"/>
    <col min="4" max="4" width="12.42578125" customWidth="1"/>
    <col min="5" max="5" width="4.140625" customWidth="1"/>
    <col min="6" max="6" width="13.5703125" customWidth="1"/>
    <col min="7" max="7" width="9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7.42578125" customWidth="1"/>
    <col min="24" max="24" width="9.28515625" customWidth="1"/>
  </cols>
  <sheetData>
    <row r="1" spans="1:27" ht="18" customHeight="1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7" ht="16.5" customHeight="1">
      <c r="A2" s="225" t="str">
        <f>'Patna (West)'!A2</f>
        <v>Progress Report for the construction of Model School (2009-10)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</row>
    <row r="3" spans="1:27" ht="18.75" customHeight="1">
      <c r="A3" s="237" t="s">
        <v>29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9" t="str">
        <f>Summary!X3</f>
        <v>Date:-30.09.2014</v>
      </c>
      <c r="W3" s="239"/>
      <c r="X3" s="239"/>
      <c r="AA3" s="2"/>
    </row>
    <row r="4" spans="1:27" ht="33" customHeight="1">
      <c r="A4" s="222" t="s">
        <v>382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4"/>
    </row>
    <row r="5" spans="1:27" ht="15" customHeight="1">
      <c r="A5" s="219" t="s">
        <v>0</v>
      </c>
      <c r="B5" s="219" t="s">
        <v>1</v>
      </c>
      <c r="C5" s="219" t="s">
        <v>2</v>
      </c>
      <c r="D5" s="219" t="s">
        <v>3</v>
      </c>
      <c r="E5" s="219" t="s">
        <v>0</v>
      </c>
      <c r="F5" s="219" t="s">
        <v>4</v>
      </c>
      <c r="G5" s="219" t="s">
        <v>5</v>
      </c>
      <c r="H5" s="219" t="s">
        <v>6</v>
      </c>
      <c r="I5" s="218" t="s">
        <v>16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 t="s">
        <v>21</v>
      </c>
      <c r="X5" s="243" t="s">
        <v>14</v>
      </c>
    </row>
    <row r="6" spans="1:27" ht="27" customHeight="1">
      <c r="A6" s="219"/>
      <c r="B6" s="219"/>
      <c r="C6" s="219"/>
      <c r="D6" s="219"/>
      <c r="E6" s="219"/>
      <c r="F6" s="219"/>
      <c r="G6" s="219"/>
      <c r="H6" s="219"/>
      <c r="I6" s="217" t="s">
        <v>7</v>
      </c>
      <c r="J6" s="219" t="s">
        <v>320</v>
      </c>
      <c r="K6" s="219" t="s">
        <v>321</v>
      </c>
      <c r="L6" s="218" t="s">
        <v>15</v>
      </c>
      <c r="M6" s="217" t="s">
        <v>10</v>
      </c>
      <c r="N6" s="219" t="s">
        <v>9</v>
      </c>
      <c r="O6" s="221" t="s">
        <v>17</v>
      </c>
      <c r="P6" s="221"/>
      <c r="Q6" s="219" t="s">
        <v>18</v>
      </c>
      <c r="R6" s="219"/>
      <c r="S6" s="219" t="s">
        <v>307</v>
      </c>
      <c r="T6" s="219"/>
      <c r="U6" s="221" t="s">
        <v>13</v>
      </c>
      <c r="V6" s="219" t="s">
        <v>8</v>
      </c>
      <c r="W6" s="219"/>
      <c r="X6" s="243"/>
    </row>
    <row r="7" spans="1:27" ht="23.25" customHeight="1">
      <c r="A7" s="219"/>
      <c r="B7" s="219"/>
      <c r="C7" s="219"/>
      <c r="D7" s="219"/>
      <c r="E7" s="219"/>
      <c r="F7" s="219"/>
      <c r="G7" s="219"/>
      <c r="H7" s="219"/>
      <c r="I7" s="217"/>
      <c r="J7" s="219"/>
      <c r="K7" s="219"/>
      <c r="L7" s="218"/>
      <c r="M7" s="217"/>
      <c r="N7" s="219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21"/>
      <c r="V7" s="219"/>
      <c r="W7" s="219"/>
      <c r="X7" s="243"/>
    </row>
    <row r="8" spans="1:27" ht="21.75" customHeight="1">
      <c r="A8" s="209">
        <v>1</v>
      </c>
      <c r="B8" s="227" t="s">
        <v>186</v>
      </c>
      <c r="C8" s="229" t="s">
        <v>187</v>
      </c>
      <c r="D8" s="20" t="s">
        <v>191</v>
      </c>
      <c r="E8" s="13">
        <v>1</v>
      </c>
      <c r="F8" s="20" t="s">
        <v>188</v>
      </c>
      <c r="G8" s="236" t="s">
        <v>316</v>
      </c>
      <c r="H8" s="207">
        <v>726.77</v>
      </c>
      <c r="I8" s="3"/>
      <c r="J8" s="240"/>
      <c r="K8" s="240"/>
      <c r="L8" s="33"/>
      <c r="M8" s="34"/>
      <c r="N8" s="33"/>
      <c r="O8" s="33"/>
      <c r="P8" s="33"/>
      <c r="Q8" s="33"/>
      <c r="R8" s="33"/>
      <c r="S8" s="33"/>
      <c r="T8" s="33"/>
      <c r="U8" s="33"/>
      <c r="V8" s="33"/>
      <c r="W8" s="226"/>
      <c r="X8" s="4"/>
    </row>
    <row r="9" spans="1:27" ht="18.75" customHeight="1">
      <c r="A9" s="209"/>
      <c r="B9" s="227"/>
      <c r="C9" s="229"/>
      <c r="D9" s="20" t="s">
        <v>192</v>
      </c>
      <c r="E9" s="13">
        <v>2</v>
      </c>
      <c r="F9" s="20" t="s">
        <v>189</v>
      </c>
      <c r="G9" s="236"/>
      <c r="H9" s="207"/>
      <c r="I9" s="3"/>
      <c r="J9" s="241"/>
      <c r="K9" s="241"/>
      <c r="L9" s="33"/>
      <c r="M9" s="34"/>
      <c r="N9" s="33"/>
      <c r="O9" s="33"/>
      <c r="P9" s="33"/>
      <c r="Q9" s="33"/>
      <c r="R9" s="33"/>
      <c r="S9" s="33"/>
      <c r="T9" s="33"/>
      <c r="U9" s="33"/>
      <c r="V9" s="33"/>
      <c r="W9" s="226"/>
      <c r="X9" s="4"/>
    </row>
    <row r="10" spans="1:27" ht="30" customHeight="1">
      <c r="A10" s="209"/>
      <c r="B10" s="227"/>
      <c r="C10" s="229"/>
      <c r="D10" s="23" t="s">
        <v>193</v>
      </c>
      <c r="E10" s="13">
        <v>3</v>
      </c>
      <c r="F10" s="20" t="s">
        <v>190</v>
      </c>
      <c r="G10" s="236"/>
      <c r="H10" s="207"/>
      <c r="I10" s="3"/>
      <c r="J10" s="242"/>
      <c r="K10" s="242"/>
      <c r="L10" s="33"/>
      <c r="M10" s="34"/>
      <c r="N10" s="33"/>
      <c r="O10" s="33"/>
      <c r="P10" s="33"/>
      <c r="Q10" s="33"/>
      <c r="R10" s="33"/>
      <c r="S10" s="33"/>
      <c r="T10" s="33"/>
      <c r="U10" s="33"/>
      <c r="V10" s="33"/>
      <c r="W10" s="226"/>
      <c r="X10" s="4"/>
    </row>
    <row r="11" spans="1:27" s="6" customFormat="1" ht="20.25" customHeight="1">
      <c r="A11" s="209">
        <v>2</v>
      </c>
      <c r="B11" s="227" t="s">
        <v>194</v>
      </c>
      <c r="C11" s="229" t="s">
        <v>40</v>
      </c>
      <c r="D11" s="20" t="s">
        <v>199</v>
      </c>
      <c r="E11" s="13">
        <v>1</v>
      </c>
      <c r="F11" s="20" t="s">
        <v>195</v>
      </c>
      <c r="G11" s="236" t="s">
        <v>316</v>
      </c>
      <c r="H11" s="207">
        <v>740.41</v>
      </c>
      <c r="I11" s="3"/>
      <c r="J11" s="240"/>
      <c r="K11" s="240"/>
      <c r="L11" s="33"/>
      <c r="M11" s="34"/>
      <c r="N11" s="33"/>
      <c r="O11" s="33"/>
      <c r="P11" s="33"/>
      <c r="Q11" s="33"/>
      <c r="R11" s="33"/>
      <c r="S11" s="33"/>
      <c r="T11" s="33"/>
      <c r="U11" s="33"/>
      <c r="V11" s="33"/>
      <c r="W11" s="226"/>
      <c r="X11" s="4"/>
    </row>
    <row r="12" spans="1:27" s="6" customFormat="1" ht="22.5" customHeight="1">
      <c r="A12" s="209"/>
      <c r="B12" s="227"/>
      <c r="C12" s="229"/>
      <c r="D12" s="20" t="s">
        <v>198</v>
      </c>
      <c r="E12" s="13">
        <v>2</v>
      </c>
      <c r="F12" s="20" t="s">
        <v>196</v>
      </c>
      <c r="G12" s="236"/>
      <c r="H12" s="207"/>
      <c r="I12" s="3"/>
      <c r="J12" s="241"/>
      <c r="K12" s="241"/>
      <c r="L12" s="33"/>
      <c r="M12" s="34"/>
      <c r="N12" s="33"/>
      <c r="O12" s="33"/>
      <c r="P12" s="33"/>
      <c r="Q12" s="33"/>
      <c r="R12" s="33"/>
      <c r="S12" s="33"/>
      <c r="T12" s="33"/>
      <c r="U12" s="33"/>
      <c r="V12" s="33"/>
      <c r="W12" s="226"/>
      <c r="X12" s="4"/>
    </row>
    <row r="13" spans="1:27" s="15" customFormat="1" ht="45" customHeight="1">
      <c r="A13" s="209"/>
      <c r="B13" s="227"/>
      <c r="C13" s="229"/>
      <c r="D13" s="20" t="s">
        <v>41</v>
      </c>
      <c r="E13" s="13">
        <v>3</v>
      </c>
      <c r="F13" s="17" t="s">
        <v>197</v>
      </c>
      <c r="G13" s="236"/>
      <c r="H13" s="207"/>
      <c r="I13" s="3"/>
      <c r="J13" s="242"/>
      <c r="K13" s="242"/>
      <c r="L13" s="33"/>
      <c r="M13" s="34"/>
      <c r="N13" s="33"/>
      <c r="O13" s="33"/>
      <c r="P13" s="33"/>
      <c r="Q13" s="33"/>
      <c r="R13" s="33"/>
      <c r="S13" s="33"/>
      <c r="T13" s="33"/>
      <c r="U13" s="33"/>
      <c r="V13" s="33"/>
      <c r="W13" s="226"/>
      <c r="X13" s="4"/>
    </row>
    <row r="14" spans="1:27" ht="41.25" customHeight="1">
      <c r="A14" s="209">
        <v>3</v>
      </c>
      <c r="B14" s="227" t="s">
        <v>200</v>
      </c>
      <c r="C14" s="229" t="s">
        <v>201</v>
      </c>
      <c r="D14" s="20" t="s">
        <v>204</v>
      </c>
      <c r="E14" s="13">
        <v>1</v>
      </c>
      <c r="F14" s="17" t="s">
        <v>202</v>
      </c>
      <c r="G14" s="228" t="s">
        <v>310</v>
      </c>
      <c r="H14" s="207">
        <v>490.85</v>
      </c>
      <c r="I14" s="3"/>
      <c r="J14" s="230" t="s">
        <v>322</v>
      </c>
      <c r="K14" s="230" t="s">
        <v>319</v>
      </c>
      <c r="L14" s="31"/>
      <c r="M14" s="32"/>
      <c r="N14" s="31"/>
      <c r="O14" s="31"/>
      <c r="P14" s="31"/>
      <c r="Q14" s="31"/>
      <c r="R14" s="31"/>
      <c r="S14" s="31"/>
      <c r="T14" s="31">
        <v>1</v>
      </c>
      <c r="U14" s="33"/>
      <c r="V14" s="33"/>
      <c r="W14" s="226">
        <v>249.21</v>
      </c>
      <c r="X14" s="3"/>
    </row>
    <row r="15" spans="1:27" ht="30" customHeight="1">
      <c r="A15" s="209"/>
      <c r="B15" s="227"/>
      <c r="C15" s="229"/>
      <c r="D15" s="20" t="s">
        <v>205</v>
      </c>
      <c r="E15" s="13">
        <v>2</v>
      </c>
      <c r="F15" s="17" t="s">
        <v>203</v>
      </c>
      <c r="G15" s="228"/>
      <c r="H15" s="207"/>
      <c r="I15" s="3"/>
      <c r="J15" s="232"/>
      <c r="K15" s="232"/>
      <c r="L15" s="31"/>
      <c r="M15" s="32"/>
      <c r="N15" s="31"/>
      <c r="O15" s="31"/>
      <c r="P15" s="31"/>
      <c r="Q15" s="31"/>
      <c r="R15" s="31"/>
      <c r="S15" s="31"/>
      <c r="T15" s="31">
        <v>1</v>
      </c>
      <c r="U15" s="33"/>
      <c r="V15" s="33"/>
      <c r="W15" s="226"/>
      <c r="X15" s="4"/>
    </row>
    <row r="16" spans="1:27" ht="27" customHeight="1">
      <c r="A16" s="209">
        <v>4</v>
      </c>
      <c r="B16" s="227" t="s">
        <v>206</v>
      </c>
      <c r="C16" s="229" t="s">
        <v>207</v>
      </c>
      <c r="D16" s="22" t="s">
        <v>210</v>
      </c>
      <c r="E16" s="13">
        <v>1</v>
      </c>
      <c r="F16" s="17" t="s">
        <v>208</v>
      </c>
      <c r="G16" s="228" t="s">
        <v>317</v>
      </c>
      <c r="H16" s="207">
        <v>499.55</v>
      </c>
      <c r="I16" s="3"/>
      <c r="J16" s="230"/>
      <c r="K16" s="230"/>
      <c r="L16" s="33"/>
      <c r="M16" s="34"/>
      <c r="N16" s="33"/>
      <c r="O16" s="33"/>
      <c r="P16" s="33"/>
      <c r="Q16" s="33"/>
      <c r="R16" s="33"/>
      <c r="S16" s="33"/>
      <c r="T16" s="33"/>
      <c r="U16" s="33"/>
      <c r="V16" s="33"/>
      <c r="W16" s="226">
        <v>96.12</v>
      </c>
      <c r="X16" s="4"/>
    </row>
    <row r="17" spans="1:24" ht="21.75" customHeight="1">
      <c r="A17" s="209"/>
      <c r="B17" s="227"/>
      <c r="C17" s="229"/>
      <c r="D17" s="20" t="s">
        <v>211</v>
      </c>
      <c r="E17" s="13">
        <v>2</v>
      </c>
      <c r="F17" s="17" t="s">
        <v>209</v>
      </c>
      <c r="G17" s="228"/>
      <c r="H17" s="207"/>
      <c r="I17" s="3"/>
      <c r="J17" s="232"/>
      <c r="K17" s="232"/>
      <c r="L17" s="33"/>
      <c r="M17" s="34"/>
      <c r="N17" s="33"/>
      <c r="O17" s="33"/>
      <c r="P17" s="33"/>
      <c r="Q17" s="33"/>
      <c r="R17" s="33"/>
      <c r="S17" s="33"/>
      <c r="T17" s="33"/>
      <c r="U17" s="33"/>
      <c r="V17" s="33"/>
      <c r="W17" s="226"/>
      <c r="X17" s="4"/>
    </row>
    <row r="18" spans="1:24" ht="23.25" customHeight="1">
      <c r="A18" s="209">
        <v>5</v>
      </c>
      <c r="B18" s="227" t="s">
        <v>212</v>
      </c>
      <c r="C18" s="229" t="s">
        <v>213</v>
      </c>
      <c r="D18" s="20" t="s">
        <v>217</v>
      </c>
      <c r="E18" s="13">
        <v>1</v>
      </c>
      <c r="F18" s="17" t="s">
        <v>214</v>
      </c>
      <c r="G18" s="234" t="s">
        <v>288</v>
      </c>
      <c r="H18" s="207">
        <v>737.62</v>
      </c>
      <c r="I18" s="3"/>
      <c r="J18" s="230" t="s">
        <v>323</v>
      </c>
      <c r="K18" s="230" t="s">
        <v>319</v>
      </c>
      <c r="L18" s="31"/>
      <c r="M18" s="32"/>
      <c r="N18" s="31"/>
      <c r="O18" s="31"/>
      <c r="P18" s="31"/>
      <c r="Q18" s="31"/>
      <c r="R18" s="31"/>
      <c r="S18" s="31"/>
      <c r="T18" s="31">
        <v>1</v>
      </c>
      <c r="U18" s="33"/>
      <c r="V18" s="33"/>
      <c r="W18" s="226">
        <v>304.3</v>
      </c>
      <c r="X18" s="4"/>
    </row>
    <row r="19" spans="1:24" ht="30.75" customHeight="1">
      <c r="A19" s="209"/>
      <c r="B19" s="227"/>
      <c r="C19" s="229"/>
      <c r="D19" s="20" t="s">
        <v>219</v>
      </c>
      <c r="E19" s="13">
        <v>2</v>
      </c>
      <c r="F19" s="17" t="s">
        <v>216</v>
      </c>
      <c r="G19" s="235"/>
      <c r="H19" s="207"/>
      <c r="I19" s="3"/>
      <c r="J19" s="231"/>
      <c r="K19" s="231"/>
      <c r="L19" s="31"/>
      <c r="M19" s="32"/>
      <c r="N19" s="32"/>
      <c r="O19" s="32"/>
      <c r="P19" s="31">
        <v>1</v>
      </c>
      <c r="Q19" s="33"/>
      <c r="R19" s="33"/>
      <c r="S19" s="33"/>
      <c r="T19" s="33"/>
      <c r="U19" s="33"/>
      <c r="V19" s="33"/>
      <c r="W19" s="226"/>
      <c r="X19" s="48"/>
    </row>
    <row r="20" spans="1:24" ht="29.25" customHeight="1">
      <c r="A20" s="209"/>
      <c r="B20" s="227"/>
      <c r="C20" s="229"/>
      <c r="D20" s="21" t="s">
        <v>218</v>
      </c>
      <c r="E20" s="13">
        <v>3</v>
      </c>
      <c r="F20" s="17" t="s">
        <v>215</v>
      </c>
      <c r="G20" s="235"/>
      <c r="H20" s="207"/>
      <c r="I20" s="3"/>
      <c r="J20" s="232"/>
      <c r="K20" s="232"/>
      <c r="L20" s="31"/>
      <c r="M20" s="32"/>
      <c r="N20" s="31"/>
      <c r="O20" s="31"/>
      <c r="P20" s="31"/>
      <c r="Q20" s="31"/>
      <c r="R20" s="31"/>
      <c r="S20" s="31">
        <v>1</v>
      </c>
      <c r="T20" s="33"/>
      <c r="U20" s="33"/>
      <c r="V20" s="33"/>
      <c r="W20" s="226"/>
      <c r="X20" s="4"/>
    </row>
    <row r="21" spans="1:24">
      <c r="A21" s="1"/>
      <c r="B21" s="1"/>
      <c r="C21" s="233" t="s">
        <v>22</v>
      </c>
      <c r="D21" s="233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0</v>
      </c>
      <c r="J21" s="1"/>
      <c r="K21" s="1"/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>SUM(O8:O20)</f>
        <v>0</v>
      </c>
      <c r="P21" s="1">
        <f>SUM(P8:P20)</f>
        <v>1</v>
      </c>
      <c r="Q21" s="1">
        <f t="shared" si="0"/>
        <v>0</v>
      </c>
      <c r="R21" s="1">
        <f>SUM(R8:R20)</f>
        <v>0</v>
      </c>
      <c r="S21" s="1">
        <f>SUM(S8:S20)</f>
        <v>1</v>
      </c>
      <c r="T21" s="1">
        <f t="shared" si="0"/>
        <v>3</v>
      </c>
      <c r="U21" s="1">
        <f t="shared" si="0"/>
        <v>0</v>
      </c>
      <c r="V21" s="1">
        <f t="shared" si="0"/>
        <v>0</v>
      </c>
      <c r="W21" s="1">
        <f t="shared" si="0"/>
        <v>649.63000000000011</v>
      </c>
      <c r="X21" s="1"/>
    </row>
  </sheetData>
  <mergeCells count="68"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  <mergeCell ref="G18:G20"/>
    <mergeCell ref="H18:H20"/>
    <mergeCell ref="G8:G10"/>
    <mergeCell ref="H8:H10"/>
    <mergeCell ref="A11:A13"/>
    <mergeCell ref="B11:B13"/>
    <mergeCell ref="G11:G13"/>
    <mergeCell ref="C21:D21"/>
    <mergeCell ref="A8:A10"/>
    <mergeCell ref="B8:B10"/>
    <mergeCell ref="C8:C10"/>
    <mergeCell ref="B18:B20"/>
    <mergeCell ref="C18:C20"/>
    <mergeCell ref="C11:C13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I6:I7"/>
    <mergeCell ref="L6:L7"/>
    <mergeCell ref="M6:M7"/>
    <mergeCell ref="N6:N7"/>
    <mergeCell ref="J6:J7"/>
    <mergeCell ref="K6:K7"/>
  </mergeCells>
  <pageMargins left="0.16" right="0.12" top="0.37" bottom="0.34" header="0.13" footer="0.13"/>
  <pageSetup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3" sqref="W13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4">
      <c r="A2" s="225" t="str">
        <f>'Patna (West)'!A2</f>
        <v>Progress Report for the construction of Model School (2009-10)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</row>
    <row r="3" spans="1:24">
      <c r="A3" s="237" t="s">
        <v>348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45" t="str">
        <f>Summary!X3</f>
        <v>Date:-30.09.2014</v>
      </c>
      <c r="X3" s="246"/>
    </row>
    <row r="4" spans="1:24">
      <c r="A4" s="247" t="s">
        <v>414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</row>
    <row r="5" spans="1:24" ht="13.5" customHeight="1">
      <c r="A5" s="219" t="s">
        <v>0</v>
      </c>
      <c r="B5" s="219" t="s">
        <v>1</v>
      </c>
      <c r="C5" s="219" t="s">
        <v>2</v>
      </c>
      <c r="D5" s="219" t="s">
        <v>3</v>
      </c>
      <c r="E5" s="219" t="s">
        <v>32</v>
      </c>
      <c r="F5" s="219" t="s">
        <v>4</v>
      </c>
      <c r="G5" s="219" t="s">
        <v>5</v>
      </c>
      <c r="H5" s="219" t="s">
        <v>6</v>
      </c>
      <c r="I5" s="218" t="s">
        <v>16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 t="s">
        <v>21</v>
      </c>
      <c r="X5" s="243" t="s">
        <v>14</v>
      </c>
    </row>
    <row r="6" spans="1:24" ht="26.25" customHeight="1">
      <c r="A6" s="219"/>
      <c r="B6" s="219"/>
      <c r="C6" s="219"/>
      <c r="D6" s="219"/>
      <c r="E6" s="219"/>
      <c r="F6" s="219"/>
      <c r="G6" s="219"/>
      <c r="H6" s="219"/>
      <c r="I6" s="217" t="s">
        <v>7</v>
      </c>
      <c r="J6" s="219" t="s">
        <v>320</v>
      </c>
      <c r="K6" s="219" t="s">
        <v>343</v>
      </c>
      <c r="L6" s="218" t="s">
        <v>15</v>
      </c>
      <c r="M6" s="217" t="s">
        <v>10</v>
      </c>
      <c r="N6" s="219" t="s">
        <v>9</v>
      </c>
      <c r="O6" s="221" t="s">
        <v>17</v>
      </c>
      <c r="P6" s="221"/>
      <c r="Q6" s="219" t="s">
        <v>18</v>
      </c>
      <c r="R6" s="219"/>
      <c r="S6" s="219" t="s">
        <v>307</v>
      </c>
      <c r="T6" s="219"/>
      <c r="U6" s="221" t="s">
        <v>13</v>
      </c>
      <c r="V6" s="219" t="s">
        <v>8</v>
      </c>
      <c r="W6" s="219"/>
      <c r="X6" s="243"/>
    </row>
    <row r="7" spans="1:24" ht="22.5" customHeight="1">
      <c r="A7" s="219"/>
      <c r="B7" s="219"/>
      <c r="C7" s="219"/>
      <c r="D7" s="219"/>
      <c r="E7" s="219"/>
      <c r="F7" s="219"/>
      <c r="G7" s="219"/>
      <c r="H7" s="219"/>
      <c r="I7" s="217"/>
      <c r="J7" s="219"/>
      <c r="K7" s="219"/>
      <c r="L7" s="218"/>
      <c r="M7" s="217"/>
      <c r="N7" s="219"/>
      <c r="O7" s="56" t="s">
        <v>11</v>
      </c>
      <c r="P7" s="56" t="s">
        <v>12</v>
      </c>
      <c r="Q7" s="56" t="s">
        <v>11</v>
      </c>
      <c r="R7" s="56" t="s">
        <v>12</v>
      </c>
      <c r="S7" s="56" t="s">
        <v>11</v>
      </c>
      <c r="T7" s="56" t="s">
        <v>12</v>
      </c>
      <c r="U7" s="221"/>
      <c r="V7" s="219"/>
      <c r="W7" s="219"/>
      <c r="X7" s="243"/>
    </row>
    <row r="8" spans="1:24" ht="23.25">
      <c r="A8" s="209">
        <v>1</v>
      </c>
      <c r="B8" s="227" t="s">
        <v>75</v>
      </c>
      <c r="C8" s="229" t="s">
        <v>35</v>
      </c>
      <c r="D8" s="20" t="s">
        <v>49</v>
      </c>
      <c r="E8" s="13">
        <v>1</v>
      </c>
      <c r="F8" s="24" t="s">
        <v>94</v>
      </c>
      <c r="G8" s="236" t="s">
        <v>289</v>
      </c>
      <c r="H8" s="207">
        <v>755.21</v>
      </c>
      <c r="I8" s="3"/>
      <c r="J8" s="230" t="s">
        <v>324</v>
      </c>
      <c r="K8" s="230" t="s">
        <v>319</v>
      </c>
      <c r="L8" s="31"/>
      <c r="M8" s="32"/>
      <c r="N8" s="31"/>
      <c r="O8" s="31"/>
      <c r="P8" s="31"/>
      <c r="Q8" s="31"/>
      <c r="R8" s="31"/>
      <c r="S8" s="31"/>
      <c r="T8" s="31"/>
      <c r="U8" s="79">
        <v>1</v>
      </c>
      <c r="V8" s="33"/>
      <c r="W8" s="226">
        <v>648.89</v>
      </c>
      <c r="X8" s="4"/>
    </row>
    <row r="9" spans="1:24" ht="25.5">
      <c r="A9" s="209"/>
      <c r="B9" s="227"/>
      <c r="C9" s="229"/>
      <c r="D9" s="20" t="s">
        <v>97</v>
      </c>
      <c r="E9" s="13">
        <v>2</v>
      </c>
      <c r="F9" s="24" t="s">
        <v>95</v>
      </c>
      <c r="G9" s="236"/>
      <c r="H9" s="207"/>
      <c r="I9" s="3"/>
      <c r="J9" s="231"/>
      <c r="K9" s="231"/>
      <c r="L9" s="31"/>
      <c r="M9" s="32"/>
      <c r="N9" s="31"/>
      <c r="O9" s="31"/>
      <c r="P9" s="31"/>
      <c r="Q9" s="31"/>
      <c r="R9" s="31"/>
      <c r="S9" s="31"/>
      <c r="T9" s="31"/>
      <c r="U9" s="79">
        <v>1</v>
      </c>
      <c r="V9" s="33"/>
      <c r="W9" s="226"/>
      <c r="X9" s="49"/>
    </row>
    <row r="10" spans="1:24" ht="37.5" customHeight="1">
      <c r="A10" s="209"/>
      <c r="B10" s="227"/>
      <c r="C10" s="229"/>
      <c r="D10" s="58" t="s">
        <v>98</v>
      </c>
      <c r="E10" s="13">
        <v>3</v>
      </c>
      <c r="F10" s="24" t="s">
        <v>96</v>
      </c>
      <c r="G10" s="236"/>
      <c r="H10" s="207"/>
      <c r="I10" s="3"/>
      <c r="J10" s="232"/>
      <c r="K10" s="232"/>
      <c r="L10" s="31"/>
      <c r="M10" s="32"/>
      <c r="N10" s="31"/>
      <c r="O10" s="31"/>
      <c r="P10" s="31"/>
      <c r="Q10" s="31"/>
      <c r="R10" s="31"/>
      <c r="S10" s="31"/>
      <c r="T10" s="31"/>
      <c r="U10" s="79">
        <v>1</v>
      </c>
      <c r="V10" s="33"/>
      <c r="W10" s="226"/>
      <c r="X10" s="4"/>
    </row>
    <row r="11" spans="1:24" s="6" customFormat="1" ht="29.25" customHeight="1">
      <c r="A11" s="209">
        <v>2</v>
      </c>
      <c r="B11" s="227" t="s">
        <v>76</v>
      </c>
      <c r="C11" s="229" t="s">
        <v>77</v>
      </c>
      <c r="D11" s="20" t="s">
        <v>99</v>
      </c>
      <c r="E11" s="13">
        <v>1</v>
      </c>
      <c r="F11" s="20" t="s">
        <v>78</v>
      </c>
      <c r="G11" s="228" t="s">
        <v>344</v>
      </c>
      <c r="H11" s="207">
        <v>525.91</v>
      </c>
      <c r="I11" s="3"/>
      <c r="J11" s="230" t="s">
        <v>323</v>
      </c>
      <c r="K11" s="230" t="s">
        <v>342</v>
      </c>
      <c r="L11" s="31"/>
      <c r="M11" s="32"/>
      <c r="N11" s="31"/>
      <c r="O11" s="31"/>
      <c r="P11" s="31"/>
      <c r="Q11" s="31"/>
      <c r="R11" s="31"/>
      <c r="S11" s="31"/>
      <c r="T11" s="31"/>
      <c r="U11" s="31">
        <v>1</v>
      </c>
      <c r="V11" s="33"/>
      <c r="W11" s="226">
        <v>331.35</v>
      </c>
      <c r="X11" s="35"/>
    </row>
    <row r="12" spans="1:24" s="15" customFormat="1" ht="51" customHeight="1">
      <c r="A12" s="209"/>
      <c r="B12" s="227"/>
      <c r="C12" s="229"/>
      <c r="D12" s="20" t="s">
        <v>100</v>
      </c>
      <c r="E12" s="13">
        <v>2</v>
      </c>
      <c r="F12" s="20" t="s">
        <v>79</v>
      </c>
      <c r="G12" s="228"/>
      <c r="H12" s="207"/>
      <c r="I12" s="3"/>
      <c r="J12" s="232"/>
      <c r="K12" s="232"/>
      <c r="L12" s="31"/>
      <c r="M12" s="32"/>
      <c r="N12" s="31"/>
      <c r="O12" s="31"/>
      <c r="P12" s="31"/>
      <c r="Q12" s="31"/>
      <c r="R12" s="31"/>
      <c r="S12" s="31"/>
      <c r="T12" s="31"/>
      <c r="U12" s="79">
        <v>1</v>
      </c>
      <c r="V12" s="33"/>
      <c r="W12" s="226"/>
      <c r="X12" s="35"/>
    </row>
    <row r="13" spans="1:24">
      <c r="A13" s="1"/>
      <c r="B13" s="1"/>
      <c r="C13" s="244" t="s">
        <v>22</v>
      </c>
      <c r="D13" s="244"/>
      <c r="E13" s="59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59">
        <f t="shared" ref="L13:W13" si="0">SUM(L8:L12)</f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  <c r="P13" s="59">
        <f t="shared" si="0"/>
        <v>0</v>
      </c>
      <c r="Q13" s="59">
        <f t="shared" si="0"/>
        <v>0</v>
      </c>
      <c r="R13" s="59">
        <f>SUM(R8:R12)</f>
        <v>0</v>
      </c>
      <c r="S13" s="59">
        <f t="shared" si="0"/>
        <v>0</v>
      </c>
      <c r="T13" s="59">
        <f t="shared" si="0"/>
        <v>0</v>
      </c>
      <c r="U13" s="59">
        <f>SUM(U8:U12)</f>
        <v>5</v>
      </c>
      <c r="V13" s="59">
        <f t="shared" si="0"/>
        <v>0</v>
      </c>
      <c r="W13" s="1">
        <f t="shared" si="0"/>
        <v>980.24</v>
      </c>
      <c r="X13" s="1"/>
    </row>
  </sheetData>
  <mergeCells count="44">
    <mergeCell ref="A1:X1"/>
    <mergeCell ref="W3:X3"/>
    <mergeCell ref="A4:X4"/>
    <mergeCell ref="A2:X2"/>
    <mergeCell ref="A3:V3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5:A7"/>
    <mergeCell ref="B5:B7"/>
    <mergeCell ref="C5:C7"/>
    <mergeCell ref="D5:D7"/>
    <mergeCell ref="E5:E7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</mergeCells>
  <pageMargins left="0.16" right="0.08" top="0.33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W23" sqref="W23"/>
    </sheetView>
  </sheetViews>
  <sheetFormatPr defaultRowHeight="15"/>
  <cols>
    <col min="1" max="1" width="4.28515625" customWidth="1"/>
    <col min="2" max="3" width="8.5703125" customWidth="1"/>
    <col min="4" max="4" width="12.4257812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28515625" hidden="1" customWidth="1"/>
    <col min="10" max="10" width="9.85546875" customWidth="1"/>
    <col min="11" max="11" width="9" customWidth="1"/>
    <col min="12" max="12" width="4.570312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5.42578125" customWidth="1"/>
    <col min="23" max="23" width="8.28515625" customWidth="1"/>
    <col min="24" max="24" width="9.85546875" customWidth="1"/>
  </cols>
  <sheetData>
    <row r="1" spans="1:24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4">
      <c r="A2" s="225" t="str">
        <f>'Patna (West)'!A2</f>
        <v>Progress Report for the construction of Model School (2009-10)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</row>
    <row r="3" spans="1:24">
      <c r="A3" s="251" t="s">
        <v>349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45" t="str">
        <f>Summary!X3</f>
        <v>Date:-30.09.2014</v>
      </c>
      <c r="X3" s="246"/>
    </row>
    <row r="4" spans="1:24">
      <c r="A4" s="247" t="s">
        <v>363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9"/>
    </row>
    <row r="5" spans="1:24" ht="13.5" customHeight="1">
      <c r="A5" s="219" t="s">
        <v>0</v>
      </c>
      <c r="B5" s="219" t="s">
        <v>1</v>
      </c>
      <c r="C5" s="219" t="s">
        <v>2</v>
      </c>
      <c r="D5" s="219" t="s">
        <v>3</v>
      </c>
      <c r="E5" s="219" t="s">
        <v>32</v>
      </c>
      <c r="F5" s="219" t="s">
        <v>4</v>
      </c>
      <c r="G5" s="219" t="s">
        <v>5</v>
      </c>
      <c r="H5" s="219" t="s">
        <v>6</v>
      </c>
      <c r="I5" s="218" t="s">
        <v>16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 t="s">
        <v>21</v>
      </c>
      <c r="X5" s="243" t="s">
        <v>14</v>
      </c>
    </row>
    <row r="6" spans="1:24" ht="27.75" customHeight="1">
      <c r="A6" s="219"/>
      <c r="B6" s="219"/>
      <c r="C6" s="219"/>
      <c r="D6" s="219"/>
      <c r="E6" s="219"/>
      <c r="F6" s="219"/>
      <c r="G6" s="219"/>
      <c r="H6" s="219"/>
      <c r="I6" s="217" t="s">
        <v>7</v>
      </c>
      <c r="J6" s="219" t="s">
        <v>320</v>
      </c>
      <c r="K6" s="219" t="s">
        <v>343</v>
      </c>
      <c r="L6" s="252" t="s">
        <v>15</v>
      </c>
      <c r="M6" s="253" t="s">
        <v>10</v>
      </c>
      <c r="N6" s="219" t="s">
        <v>9</v>
      </c>
      <c r="O6" s="221" t="s">
        <v>17</v>
      </c>
      <c r="P6" s="221"/>
      <c r="Q6" s="219" t="s">
        <v>18</v>
      </c>
      <c r="R6" s="219"/>
      <c r="S6" s="219" t="s">
        <v>307</v>
      </c>
      <c r="T6" s="219"/>
      <c r="U6" s="250" t="s">
        <v>13</v>
      </c>
      <c r="V6" s="254" t="s">
        <v>8</v>
      </c>
      <c r="W6" s="219"/>
      <c r="X6" s="243"/>
    </row>
    <row r="7" spans="1:24" ht="32.25" customHeight="1">
      <c r="A7" s="219"/>
      <c r="B7" s="219"/>
      <c r="C7" s="219"/>
      <c r="D7" s="219"/>
      <c r="E7" s="219"/>
      <c r="F7" s="219"/>
      <c r="G7" s="219"/>
      <c r="H7" s="219"/>
      <c r="I7" s="217"/>
      <c r="J7" s="219"/>
      <c r="K7" s="219"/>
      <c r="L7" s="252"/>
      <c r="M7" s="253"/>
      <c r="N7" s="219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50"/>
      <c r="V7" s="254"/>
      <c r="W7" s="219"/>
      <c r="X7" s="243"/>
    </row>
    <row r="8" spans="1:24" ht="38.25">
      <c r="A8" s="209">
        <v>1</v>
      </c>
      <c r="B8" s="227" t="s">
        <v>157</v>
      </c>
      <c r="C8" s="229" t="s">
        <v>37</v>
      </c>
      <c r="D8" s="20" t="s">
        <v>160</v>
      </c>
      <c r="E8" s="13">
        <v>1</v>
      </c>
      <c r="F8" s="20" t="s">
        <v>158</v>
      </c>
      <c r="G8" s="228" t="s">
        <v>389</v>
      </c>
      <c r="H8" s="255">
        <v>516.71</v>
      </c>
      <c r="I8" s="87">
        <v>1</v>
      </c>
      <c r="J8" s="230"/>
      <c r="K8" s="230"/>
      <c r="L8" s="33"/>
      <c r="M8" s="34"/>
      <c r="N8" s="33"/>
      <c r="O8" s="33"/>
      <c r="P8" s="33"/>
      <c r="Q8" s="33"/>
      <c r="R8" s="33"/>
      <c r="S8" s="33"/>
      <c r="T8" s="33"/>
      <c r="U8" s="33"/>
      <c r="V8" s="33"/>
      <c r="W8" s="226">
        <v>63.61</v>
      </c>
      <c r="X8" s="35"/>
    </row>
    <row r="9" spans="1:24" ht="48.75" customHeight="1">
      <c r="A9" s="209"/>
      <c r="B9" s="227"/>
      <c r="C9" s="229"/>
      <c r="D9" s="20" t="s">
        <v>161</v>
      </c>
      <c r="E9" s="13">
        <v>2</v>
      </c>
      <c r="F9" s="20" t="s">
        <v>159</v>
      </c>
      <c r="G9" s="228"/>
      <c r="H9" s="255"/>
      <c r="I9" s="87"/>
      <c r="J9" s="232"/>
      <c r="K9" s="232"/>
      <c r="L9" s="31"/>
      <c r="M9" s="32"/>
      <c r="N9" s="32">
        <v>1</v>
      </c>
      <c r="O9" s="33"/>
      <c r="P9" s="33"/>
      <c r="Q9" s="33"/>
      <c r="R9" s="33"/>
      <c r="S9" s="33"/>
      <c r="T9" s="33"/>
      <c r="U9" s="33"/>
      <c r="V9" s="33"/>
      <c r="W9" s="226"/>
      <c r="X9" s="35"/>
    </row>
    <row r="10" spans="1:24">
      <c r="A10" s="209">
        <v>2</v>
      </c>
      <c r="B10" s="227" t="s">
        <v>162</v>
      </c>
      <c r="C10" s="229" t="s">
        <v>163</v>
      </c>
      <c r="D10" s="22" t="s">
        <v>167</v>
      </c>
      <c r="E10" s="13">
        <v>1</v>
      </c>
      <c r="F10" s="17" t="s">
        <v>164</v>
      </c>
      <c r="G10" s="228" t="s">
        <v>290</v>
      </c>
      <c r="H10" s="255">
        <v>774.01</v>
      </c>
      <c r="I10" s="3"/>
      <c r="J10" s="230" t="s">
        <v>326</v>
      </c>
      <c r="K10" s="230" t="s">
        <v>342</v>
      </c>
      <c r="L10" s="31"/>
      <c r="M10" s="32"/>
      <c r="N10" s="32"/>
      <c r="O10" s="32"/>
      <c r="P10" s="32"/>
      <c r="Q10" s="32"/>
      <c r="R10" s="31">
        <v>1</v>
      </c>
      <c r="S10" s="33"/>
      <c r="T10" s="33"/>
      <c r="U10" s="33"/>
      <c r="V10" s="33"/>
      <c r="W10" s="226">
        <v>323.64</v>
      </c>
      <c r="X10" s="35"/>
    </row>
    <row r="11" spans="1:24" ht="51" customHeight="1">
      <c r="A11" s="209"/>
      <c r="B11" s="227"/>
      <c r="C11" s="229"/>
      <c r="D11" s="20" t="s">
        <v>168</v>
      </c>
      <c r="E11" s="13">
        <v>2</v>
      </c>
      <c r="F11" s="17" t="s">
        <v>165</v>
      </c>
      <c r="G11" s="228"/>
      <c r="H11" s="255"/>
      <c r="I11" s="3"/>
      <c r="J11" s="231"/>
      <c r="K11" s="231"/>
      <c r="L11" s="31"/>
      <c r="M11" s="32"/>
      <c r="N11" s="31"/>
      <c r="O11" s="31"/>
      <c r="P11" s="31"/>
      <c r="Q11" s="31"/>
      <c r="R11" s="31"/>
      <c r="S11" s="31"/>
      <c r="T11" s="31">
        <v>1</v>
      </c>
      <c r="U11" s="33"/>
      <c r="V11" s="33"/>
      <c r="W11" s="226"/>
      <c r="X11" s="35"/>
    </row>
    <row r="12" spans="1:24">
      <c r="A12" s="209"/>
      <c r="B12" s="227"/>
      <c r="C12" s="229"/>
      <c r="D12" s="23" t="s">
        <v>169</v>
      </c>
      <c r="E12" s="13">
        <v>3</v>
      </c>
      <c r="F12" s="17" t="s">
        <v>166</v>
      </c>
      <c r="G12" s="228"/>
      <c r="H12" s="255"/>
      <c r="I12" s="3"/>
      <c r="J12" s="232"/>
      <c r="K12" s="232"/>
      <c r="L12" s="31"/>
      <c r="M12" s="31"/>
      <c r="N12" s="82">
        <v>1</v>
      </c>
      <c r="O12" s="33"/>
      <c r="P12" s="33"/>
      <c r="Q12" s="33"/>
      <c r="R12" s="33"/>
      <c r="S12" s="33"/>
      <c r="T12" s="33"/>
      <c r="U12" s="33"/>
      <c r="V12" s="33"/>
      <c r="W12" s="226"/>
      <c r="X12" s="35"/>
    </row>
    <row r="13" spans="1:24" s="6" customFormat="1" ht="39">
      <c r="A13" s="209">
        <v>3</v>
      </c>
      <c r="B13" s="227" t="s">
        <v>170</v>
      </c>
      <c r="C13" s="229" t="s">
        <v>36</v>
      </c>
      <c r="D13" s="20" t="s">
        <v>50</v>
      </c>
      <c r="E13" s="13">
        <v>1</v>
      </c>
      <c r="F13" s="17" t="s">
        <v>171</v>
      </c>
      <c r="G13" s="228" t="s">
        <v>291</v>
      </c>
      <c r="H13" s="255">
        <v>497.05</v>
      </c>
      <c r="I13" s="3"/>
      <c r="J13" s="230" t="s">
        <v>325</v>
      </c>
      <c r="K13" s="230" t="s">
        <v>342</v>
      </c>
      <c r="L13" s="31"/>
      <c r="M13" s="32"/>
      <c r="N13" s="31"/>
      <c r="O13" s="31"/>
      <c r="P13" s="31"/>
      <c r="Q13" s="31"/>
      <c r="R13" s="31"/>
      <c r="S13" s="31"/>
      <c r="T13" s="31"/>
      <c r="U13" s="31">
        <v>1</v>
      </c>
      <c r="V13" s="33"/>
      <c r="W13" s="226">
        <v>274.52999999999997</v>
      </c>
      <c r="X13" s="35"/>
    </row>
    <row r="14" spans="1:24" s="15" customFormat="1" ht="41.25" customHeight="1">
      <c r="A14" s="209"/>
      <c r="B14" s="227"/>
      <c r="C14" s="229"/>
      <c r="D14" s="20" t="s">
        <v>38</v>
      </c>
      <c r="E14" s="13">
        <v>2</v>
      </c>
      <c r="F14" s="37" t="s">
        <v>172</v>
      </c>
      <c r="G14" s="228"/>
      <c r="H14" s="255"/>
      <c r="I14" s="3"/>
      <c r="J14" s="232"/>
      <c r="K14" s="232"/>
      <c r="L14" s="31"/>
      <c r="M14" s="31"/>
      <c r="N14" s="31"/>
      <c r="O14" s="31"/>
      <c r="P14" s="31"/>
      <c r="Q14" s="31"/>
      <c r="R14" s="31"/>
      <c r="S14" s="31"/>
      <c r="T14" s="31">
        <v>1</v>
      </c>
      <c r="U14" s="33"/>
      <c r="V14" s="33"/>
      <c r="W14" s="226"/>
      <c r="X14" s="4"/>
    </row>
    <row r="15" spans="1:24" ht="39.75" customHeight="1">
      <c r="A15" s="209">
        <v>4</v>
      </c>
      <c r="B15" s="227" t="s">
        <v>173</v>
      </c>
      <c r="C15" s="229" t="s">
        <v>174</v>
      </c>
      <c r="D15" s="20" t="s">
        <v>177</v>
      </c>
      <c r="E15" s="13">
        <v>1</v>
      </c>
      <c r="F15" s="20" t="s">
        <v>175</v>
      </c>
      <c r="G15" s="228" t="s">
        <v>292</v>
      </c>
      <c r="H15" s="255">
        <v>496.42</v>
      </c>
      <c r="I15" s="3"/>
      <c r="J15" s="230" t="s">
        <v>327</v>
      </c>
      <c r="K15" s="230" t="s">
        <v>342</v>
      </c>
      <c r="L15" s="31"/>
      <c r="M15" s="32"/>
      <c r="N15" s="31"/>
      <c r="O15" s="31"/>
      <c r="P15" s="31"/>
      <c r="Q15" s="31"/>
      <c r="R15" s="31"/>
      <c r="S15" s="31"/>
      <c r="T15" s="31"/>
      <c r="U15" s="31">
        <v>1</v>
      </c>
      <c r="V15" s="33"/>
      <c r="W15" s="226">
        <v>355.59</v>
      </c>
      <c r="X15" s="4"/>
    </row>
    <row r="16" spans="1:24" ht="43.5" customHeight="1">
      <c r="A16" s="209"/>
      <c r="B16" s="227"/>
      <c r="C16" s="229"/>
      <c r="D16" s="23" t="s">
        <v>174</v>
      </c>
      <c r="E16" s="13">
        <v>2</v>
      </c>
      <c r="F16" s="20" t="s">
        <v>176</v>
      </c>
      <c r="G16" s="228"/>
      <c r="H16" s="255"/>
      <c r="I16" s="3"/>
      <c r="J16" s="232"/>
      <c r="K16" s="232"/>
      <c r="L16" s="31"/>
      <c r="M16" s="32"/>
      <c r="N16" s="31"/>
      <c r="O16" s="31"/>
      <c r="P16" s="31"/>
      <c r="Q16" s="31"/>
      <c r="R16" s="31"/>
      <c r="S16" s="31"/>
      <c r="T16" s="31"/>
      <c r="U16" s="31">
        <v>1</v>
      </c>
      <c r="V16" s="33"/>
      <c r="W16" s="226"/>
      <c r="X16" s="4"/>
    </row>
    <row r="17" spans="1:24" s="6" customFormat="1" ht="41.25" customHeight="1">
      <c r="A17" s="209">
        <v>5</v>
      </c>
      <c r="B17" s="227" t="s">
        <v>178</v>
      </c>
      <c r="C17" s="229" t="s">
        <v>179</v>
      </c>
      <c r="D17" s="20" t="s">
        <v>179</v>
      </c>
      <c r="E17" s="13">
        <v>1</v>
      </c>
      <c r="F17" s="20" t="s">
        <v>350</v>
      </c>
      <c r="G17" s="228" t="s">
        <v>294</v>
      </c>
      <c r="H17" s="255">
        <v>529.87</v>
      </c>
      <c r="I17" s="3"/>
      <c r="J17" s="230" t="s">
        <v>328</v>
      </c>
      <c r="K17" s="230" t="s">
        <v>342</v>
      </c>
      <c r="L17" s="31"/>
      <c r="M17" s="32"/>
      <c r="N17" s="31"/>
      <c r="O17" s="31"/>
      <c r="P17" s="31"/>
      <c r="Q17" s="31"/>
      <c r="R17" s="31"/>
      <c r="S17" s="31"/>
      <c r="T17" s="31"/>
      <c r="U17" s="31">
        <v>1</v>
      </c>
      <c r="V17" s="33"/>
      <c r="W17" s="226">
        <v>346.24</v>
      </c>
      <c r="X17" s="4"/>
    </row>
    <row r="18" spans="1:24" s="15" customFormat="1" ht="34.5" customHeight="1">
      <c r="A18" s="209"/>
      <c r="B18" s="227"/>
      <c r="C18" s="229"/>
      <c r="D18" s="20" t="s">
        <v>180</v>
      </c>
      <c r="E18" s="13">
        <v>2</v>
      </c>
      <c r="F18" s="20" t="s">
        <v>351</v>
      </c>
      <c r="G18" s="228"/>
      <c r="H18" s="255"/>
      <c r="I18" s="3"/>
      <c r="J18" s="232"/>
      <c r="K18" s="232"/>
      <c r="L18" s="31"/>
      <c r="M18" s="31"/>
      <c r="N18" s="31"/>
      <c r="O18" s="31"/>
      <c r="P18" s="31"/>
      <c r="Q18" s="32">
        <v>1</v>
      </c>
      <c r="R18" s="33"/>
      <c r="S18" s="33"/>
      <c r="T18" s="33"/>
      <c r="U18" s="33"/>
      <c r="V18" s="33"/>
      <c r="W18" s="226"/>
      <c r="X18" s="4"/>
    </row>
    <row r="19" spans="1:24" ht="24.75" customHeight="1">
      <c r="A19" s="209">
        <v>6</v>
      </c>
      <c r="B19" s="227" t="s">
        <v>181</v>
      </c>
      <c r="C19" s="229" t="s">
        <v>182</v>
      </c>
      <c r="D19" s="20" t="s">
        <v>182</v>
      </c>
      <c r="E19" s="13">
        <v>1</v>
      </c>
      <c r="F19" s="50" t="s">
        <v>352</v>
      </c>
      <c r="G19" s="228" t="s">
        <v>293</v>
      </c>
      <c r="H19" s="255">
        <v>766.96</v>
      </c>
      <c r="I19" s="3"/>
      <c r="J19" s="230" t="s">
        <v>329</v>
      </c>
      <c r="K19" s="230" t="s">
        <v>342</v>
      </c>
      <c r="L19" s="31"/>
      <c r="M19" s="32"/>
      <c r="N19" s="31"/>
      <c r="O19" s="31"/>
      <c r="P19" s="31"/>
      <c r="Q19" s="31"/>
      <c r="R19" s="31"/>
      <c r="S19" s="31"/>
      <c r="T19" s="31"/>
      <c r="U19" s="31">
        <v>1</v>
      </c>
      <c r="V19" s="33"/>
      <c r="W19" s="226">
        <v>624.6</v>
      </c>
      <c r="X19" s="4"/>
    </row>
    <row r="20" spans="1:24" ht="13.5" customHeight="1">
      <c r="A20" s="209"/>
      <c r="B20" s="227"/>
      <c r="C20" s="229"/>
      <c r="D20" s="20" t="s">
        <v>184</v>
      </c>
      <c r="E20" s="13">
        <v>2</v>
      </c>
      <c r="F20" s="17" t="s">
        <v>353</v>
      </c>
      <c r="G20" s="228"/>
      <c r="H20" s="255"/>
      <c r="I20" s="3"/>
      <c r="J20" s="231"/>
      <c r="K20" s="231"/>
      <c r="L20" s="31"/>
      <c r="M20" s="32"/>
      <c r="N20" s="31"/>
      <c r="O20" s="31"/>
      <c r="P20" s="31"/>
      <c r="Q20" s="31"/>
      <c r="R20" s="31"/>
      <c r="S20" s="31"/>
      <c r="T20" s="31"/>
      <c r="U20" s="31">
        <v>1</v>
      </c>
      <c r="V20" s="33"/>
      <c r="W20" s="226"/>
      <c r="X20" s="36"/>
    </row>
    <row r="21" spans="1:24" ht="24" customHeight="1">
      <c r="A21" s="209"/>
      <c r="B21" s="227"/>
      <c r="C21" s="229"/>
      <c r="D21" s="21" t="s">
        <v>185</v>
      </c>
      <c r="E21" s="13">
        <v>3</v>
      </c>
      <c r="F21" s="17" t="s">
        <v>183</v>
      </c>
      <c r="G21" s="228"/>
      <c r="H21" s="255"/>
      <c r="I21" s="3"/>
      <c r="J21" s="232"/>
      <c r="K21" s="232"/>
      <c r="L21" s="31"/>
      <c r="M21" s="32"/>
      <c r="N21" s="31"/>
      <c r="O21" s="31"/>
      <c r="P21" s="31"/>
      <c r="Q21" s="31"/>
      <c r="R21" s="31"/>
      <c r="S21" s="31"/>
      <c r="T21" s="31"/>
      <c r="U21" s="31">
        <v>1</v>
      </c>
      <c r="V21" s="33"/>
      <c r="W21" s="226"/>
      <c r="X21" s="4"/>
    </row>
    <row r="22" spans="1:24" ht="15" customHeight="1">
      <c r="A22" s="1"/>
      <c r="B22" s="256" t="s">
        <v>22</v>
      </c>
      <c r="C22" s="257"/>
      <c r="D22" s="258"/>
      <c r="E22" s="59">
        <f>E9+E12+E14+E16+E18+E21</f>
        <v>14</v>
      </c>
      <c r="F22" s="1"/>
      <c r="G22" s="1"/>
      <c r="H22" s="1">
        <f>SUM(H8:H21)</f>
        <v>3581.02</v>
      </c>
      <c r="I22" s="1">
        <f>SUM(I8:I21)</f>
        <v>1</v>
      </c>
      <c r="J22" s="1"/>
      <c r="K22" s="1"/>
      <c r="L22" s="59">
        <f t="shared" ref="L22:W22" si="0">SUM(L8:L21)</f>
        <v>0</v>
      </c>
      <c r="M22" s="59">
        <f t="shared" si="0"/>
        <v>0</v>
      </c>
      <c r="N22" s="59">
        <f t="shared" si="0"/>
        <v>2</v>
      </c>
      <c r="O22" s="59">
        <f t="shared" si="0"/>
        <v>0</v>
      </c>
      <c r="P22" s="59">
        <f t="shared" si="0"/>
        <v>0</v>
      </c>
      <c r="Q22" s="59">
        <f t="shared" si="0"/>
        <v>1</v>
      </c>
      <c r="R22" s="59">
        <f t="shared" si="0"/>
        <v>1</v>
      </c>
      <c r="S22" s="59">
        <f t="shared" si="0"/>
        <v>0</v>
      </c>
      <c r="T22" s="59">
        <f t="shared" si="0"/>
        <v>2</v>
      </c>
      <c r="U22" s="59">
        <f t="shared" si="0"/>
        <v>7</v>
      </c>
      <c r="V22" s="59">
        <f t="shared" si="0"/>
        <v>0</v>
      </c>
      <c r="W22" s="60">
        <f t="shared" si="0"/>
        <v>1988.21</v>
      </c>
      <c r="X22" s="1"/>
    </row>
  </sheetData>
  <mergeCells count="76"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  <mergeCell ref="W19:W21"/>
    <mergeCell ref="A19:A21"/>
    <mergeCell ref="B19:B21"/>
    <mergeCell ref="C19:C21"/>
    <mergeCell ref="G19:G21"/>
    <mergeCell ref="H19:H21"/>
    <mergeCell ref="J19:J21"/>
    <mergeCell ref="K19:K21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</mergeCells>
  <pageMargins left="0.16" right="0.08" top="0.33" bottom="0.19" header="0.14000000000000001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4" sqref="Y14:Y15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61" customWidth="1"/>
    <col min="6" max="6" width="12.7109375" customWidth="1"/>
    <col min="7" max="7" width="14" customWidth="1"/>
    <col min="8" max="8" width="10.28515625" customWidth="1"/>
    <col min="9" max="9" width="3.5703125" hidden="1" customWidth="1"/>
    <col min="10" max="10" width="4.5703125" hidden="1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15">
      <c r="A2" s="259" t="str">
        <f>'Patna (West)'!A2</f>
        <v>Progress Report for the construction of Model School (2009-10)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1"/>
    </row>
    <row r="3" spans="1:26" ht="15">
      <c r="A3" s="251" t="s">
        <v>354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45" t="str">
        <f>Summary!X3</f>
        <v>Date:-30.09.2014</v>
      </c>
      <c r="Z3" s="246"/>
    </row>
    <row r="4" spans="1:26" ht="21.75" customHeight="1">
      <c r="A4" s="267" t="s">
        <v>364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</row>
    <row r="5" spans="1:26" ht="12.75" customHeight="1">
      <c r="A5" s="219" t="s">
        <v>0</v>
      </c>
      <c r="B5" s="219" t="s">
        <v>1</v>
      </c>
      <c r="C5" s="219" t="s">
        <v>2</v>
      </c>
      <c r="D5" s="219" t="s">
        <v>3</v>
      </c>
      <c r="E5" s="219" t="s">
        <v>0</v>
      </c>
      <c r="F5" s="219" t="s">
        <v>4</v>
      </c>
      <c r="G5" s="219" t="s">
        <v>5</v>
      </c>
      <c r="H5" s="219" t="s">
        <v>6</v>
      </c>
      <c r="I5" s="219" t="s">
        <v>20</v>
      </c>
      <c r="J5" s="219" t="s">
        <v>21</v>
      </c>
      <c r="K5" s="218" t="s">
        <v>16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9" t="s">
        <v>21</v>
      </c>
      <c r="Z5" s="243" t="s">
        <v>14</v>
      </c>
    </row>
    <row r="6" spans="1:26" ht="18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7" t="s">
        <v>7</v>
      </c>
      <c r="L6" s="219" t="s">
        <v>320</v>
      </c>
      <c r="M6" s="219" t="s">
        <v>345</v>
      </c>
      <c r="N6" s="218" t="s">
        <v>15</v>
      </c>
      <c r="O6" s="217" t="s">
        <v>10</v>
      </c>
      <c r="P6" s="219" t="s">
        <v>9</v>
      </c>
      <c r="Q6" s="217" t="s">
        <v>17</v>
      </c>
      <c r="R6" s="217"/>
      <c r="S6" s="217" t="s">
        <v>18</v>
      </c>
      <c r="T6" s="217"/>
      <c r="U6" s="217" t="s">
        <v>307</v>
      </c>
      <c r="V6" s="217"/>
      <c r="W6" s="221" t="s">
        <v>13</v>
      </c>
      <c r="X6" s="219" t="s">
        <v>8</v>
      </c>
      <c r="Y6" s="219"/>
      <c r="Z6" s="243"/>
    </row>
    <row r="7" spans="1:26" ht="23.2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7"/>
      <c r="L7" s="219"/>
      <c r="M7" s="219"/>
      <c r="N7" s="218"/>
      <c r="O7" s="217"/>
      <c r="P7" s="219"/>
      <c r="Q7" s="56" t="s">
        <v>11</v>
      </c>
      <c r="R7" s="56" t="s">
        <v>12</v>
      </c>
      <c r="S7" s="56" t="s">
        <v>11</v>
      </c>
      <c r="T7" s="56" t="s">
        <v>12</v>
      </c>
      <c r="U7" s="56" t="s">
        <v>11</v>
      </c>
      <c r="V7" s="56" t="s">
        <v>12</v>
      </c>
      <c r="W7" s="221"/>
      <c r="X7" s="219"/>
      <c r="Y7" s="219"/>
      <c r="Z7" s="243"/>
    </row>
    <row r="8" spans="1:26" ht="39" customHeight="1">
      <c r="A8" s="209">
        <v>1</v>
      </c>
      <c r="B8" s="227" t="s">
        <v>51</v>
      </c>
      <c r="C8" s="229" t="s">
        <v>52</v>
      </c>
      <c r="D8" s="20" t="s">
        <v>80</v>
      </c>
      <c r="E8" s="13">
        <v>1</v>
      </c>
      <c r="F8" s="17" t="s">
        <v>53</v>
      </c>
      <c r="G8" s="228" t="s">
        <v>312</v>
      </c>
      <c r="H8" s="207">
        <v>804.03</v>
      </c>
      <c r="I8" s="19"/>
      <c r="J8" s="3"/>
      <c r="K8" s="12"/>
      <c r="L8" s="263" t="s">
        <v>330</v>
      </c>
      <c r="M8" s="263" t="s">
        <v>319</v>
      </c>
      <c r="N8" s="27"/>
      <c r="O8" s="27"/>
      <c r="P8" s="27"/>
      <c r="Q8" s="27"/>
      <c r="R8" s="27"/>
      <c r="S8" s="27"/>
      <c r="T8" s="27"/>
      <c r="U8" s="27"/>
      <c r="V8" s="27">
        <v>1</v>
      </c>
      <c r="W8" s="26"/>
      <c r="X8" s="26"/>
      <c r="Y8" s="265">
        <v>518.38</v>
      </c>
      <c r="Z8" s="92" t="s">
        <v>395</v>
      </c>
    </row>
    <row r="9" spans="1:26" ht="43.5" customHeight="1">
      <c r="A9" s="209"/>
      <c r="B9" s="227"/>
      <c r="C9" s="229"/>
      <c r="D9" s="20" t="s">
        <v>80</v>
      </c>
      <c r="E9" s="13">
        <v>2</v>
      </c>
      <c r="F9" s="17" t="s">
        <v>346</v>
      </c>
      <c r="G9" s="228"/>
      <c r="H9" s="207"/>
      <c r="I9" s="19"/>
      <c r="J9" s="3"/>
      <c r="K9" s="12"/>
      <c r="L9" s="266"/>
      <c r="M9" s="266"/>
      <c r="N9" s="27"/>
      <c r="O9" s="27"/>
      <c r="P9" s="27"/>
      <c r="Q9" s="27"/>
      <c r="R9" s="27"/>
      <c r="S9" s="27"/>
      <c r="T9" s="27"/>
      <c r="U9" s="27"/>
      <c r="V9" s="27"/>
      <c r="W9" s="27">
        <v>1</v>
      </c>
      <c r="X9" s="26"/>
      <c r="Y9" s="265"/>
      <c r="Z9" s="92" t="s">
        <v>396</v>
      </c>
    </row>
    <row r="10" spans="1:26" ht="33" customHeight="1">
      <c r="A10" s="209"/>
      <c r="B10" s="227"/>
      <c r="C10" s="229"/>
      <c r="D10" s="21" t="s">
        <v>81</v>
      </c>
      <c r="E10" s="13">
        <v>3</v>
      </c>
      <c r="F10" s="17" t="s">
        <v>54</v>
      </c>
      <c r="G10" s="228"/>
      <c r="H10" s="207"/>
      <c r="I10" s="19"/>
      <c r="J10" s="3"/>
      <c r="K10" s="12"/>
      <c r="L10" s="264"/>
      <c r="M10" s="264"/>
      <c r="N10" s="27"/>
      <c r="O10" s="27"/>
      <c r="P10" s="27"/>
      <c r="Q10" s="27"/>
      <c r="R10" s="27"/>
      <c r="S10" s="27"/>
      <c r="T10" s="27"/>
      <c r="U10" s="27"/>
      <c r="V10" s="27"/>
      <c r="W10" s="27">
        <v>1</v>
      </c>
      <c r="X10" s="26"/>
      <c r="Y10" s="265"/>
      <c r="Z10" s="92" t="s">
        <v>396</v>
      </c>
    </row>
    <row r="11" spans="1:26" ht="37.5" customHeight="1">
      <c r="A11" s="209">
        <v>2</v>
      </c>
      <c r="B11" s="227" t="s">
        <v>55</v>
      </c>
      <c r="C11" s="229" t="s">
        <v>56</v>
      </c>
      <c r="D11" s="22" t="s">
        <v>82</v>
      </c>
      <c r="E11" s="13">
        <v>1</v>
      </c>
      <c r="F11" s="25" t="s">
        <v>57</v>
      </c>
      <c r="G11" s="228" t="s">
        <v>296</v>
      </c>
      <c r="H11" s="207">
        <v>801.92</v>
      </c>
      <c r="I11" s="19"/>
      <c r="J11" s="3"/>
      <c r="K11" s="12"/>
      <c r="L11" s="263" t="s">
        <v>330</v>
      </c>
      <c r="M11" s="263" t="s">
        <v>319</v>
      </c>
      <c r="N11" s="27"/>
      <c r="O11" s="27"/>
      <c r="P11" s="27"/>
      <c r="Q11" s="27"/>
      <c r="R11" s="27">
        <v>1</v>
      </c>
      <c r="S11" s="26"/>
      <c r="T11" s="26"/>
      <c r="U11" s="26"/>
      <c r="V11" s="26"/>
      <c r="W11" s="26"/>
      <c r="X11" s="26"/>
      <c r="Y11" s="265">
        <v>415.02</v>
      </c>
      <c r="Z11" s="92" t="s">
        <v>397</v>
      </c>
    </row>
    <row r="12" spans="1:26" ht="35.25" customHeight="1">
      <c r="A12" s="209"/>
      <c r="B12" s="227"/>
      <c r="C12" s="229"/>
      <c r="D12" s="20" t="s">
        <v>56</v>
      </c>
      <c r="E12" s="13">
        <v>2</v>
      </c>
      <c r="F12" s="25" t="s">
        <v>308</v>
      </c>
      <c r="G12" s="228"/>
      <c r="H12" s="207"/>
      <c r="I12" s="19"/>
      <c r="J12" s="3"/>
      <c r="K12" s="12"/>
      <c r="L12" s="266"/>
      <c r="M12" s="266"/>
      <c r="N12" s="27"/>
      <c r="O12" s="27"/>
      <c r="P12" s="27"/>
      <c r="Q12" s="27"/>
      <c r="R12" s="27"/>
      <c r="S12" s="27"/>
      <c r="T12" s="27"/>
      <c r="U12" s="27"/>
      <c r="V12" s="27"/>
      <c r="W12" s="27">
        <v>1</v>
      </c>
      <c r="X12" s="26"/>
      <c r="Y12" s="265"/>
      <c r="Z12" s="92" t="s">
        <v>396</v>
      </c>
    </row>
    <row r="13" spans="1:26" ht="81">
      <c r="A13" s="209"/>
      <c r="B13" s="227"/>
      <c r="C13" s="229"/>
      <c r="D13" s="58" t="s">
        <v>83</v>
      </c>
      <c r="E13" s="13">
        <v>3</v>
      </c>
      <c r="F13" s="25" t="s">
        <v>309</v>
      </c>
      <c r="G13" s="228"/>
      <c r="H13" s="207"/>
      <c r="I13" s="19"/>
      <c r="J13" s="3"/>
      <c r="K13" s="12"/>
      <c r="L13" s="264"/>
      <c r="M13" s="264"/>
      <c r="N13" s="27"/>
      <c r="O13" s="27"/>
      <c r="P13" s="27"/>
      <c r="Q13" s="27"/>
      <c r="R13" s="27"/>
      <c r="S13" s="27"/>
      <c r="T13" s="27"/>
      <c r="U13" s="27"/>
      <c r="V13" s="27">
        <v>1</v>
      </c>
      <c r="X13" s="26"/>
      <c r="Y13" s="265"/>
      <c r="Z13" s="92" t="s">
        <v>398</v>
      </c>
    </row>
    <row r="14" spans="1:26" s="6" customFormat="1" ht="34.5" customHeight="1">
      <c r="A14" s="209">
        <v>3</v>
      </c>
      <c r="B14" s="227" t="s">
        <v>58</v>
      </c>
      <c r="C14" s="229" t="s">
        <v>59</v>
      </c>
      <c r="D14" s="20" t="s">
        <v>84</v>
      </c>
      <c r="E14" s="13">
        <v>1</v>
      </c>
      <c r="F14" s="17" t="s">
        <v>60</v>
      </c>
      <c r="G14" s="228" t="s">
        <v>297</v>
      </c>
      <c r="H14" s="207">
        <v>554.91</v>
      </c>
      <c r="I14" s="19"/>
      <c r="J14" s="3"/>
      <c r="K14" s="12"/>
      <c r="L14" s="263" t="s">
        <v>331</v>
      </c>
      <c r="M14" s="263" t="s">
        <v>319</v>
      </c>
      <c r="N14" s="27"/>
      <c r="O14" s="27"/>
      <c r="P14" s="27"/>
      <c r="Q14" s="27"/>
      <c r="R14" s="27"/>
      <c r="S14" s="27"/>
      <c r="T14" s="27"/>
      <c r="U14" s="27"/>
      <c r="V14" s="27"/>
      <c r="W14" s="27">
        <v>1</v>
      </c>
      <c r="X14" s="26"/>
      <c r="Y14" s="265">
        <v>289.99</v>
      </c>
      <c r="Z14" s="92" t="s">
        <v>399</v>
      </c>
    </row>
    <row r="15" spans="1:26" s="15" customFormat="1" ht="43.5" customHeight="1">
      <c r="A15" s="209"/>
      <c r="B15" s="227"/>
      <c r="C15" s="229"/>
      <c r="D15" s="20" t="s">
        <v>85</v>
      </c>
      <c r="E15" s="13">
        <v>2</v>
      </c>
      <c r="F15" s="17" t="s">
        <v>61</v>
      </c>
      <c r="G15" s="228"/>
      <c r="H15" s="207"/>
      <c r="I15" s="19"/>
      <c r="J15" s="3"/>
      <c r="K15" s="12"/>
      <c r="L15" s="264"/>
      <c r="M15" s="264"/>
      <c r="N15" s="27"/>
      <c r="O15" s="27"/>
      <c r="P15" s="27"/>
      <c r="Q15" s="27"/>
      <c r="R15" s="27">
        <v>1</v>
      </c>
      <c r="S15" s="26"/>
      <c r="T15" s="26"/>
      <c r="U15" s="26"/>
      <c r="V15" s="26"/>
      <c r="W15" s="26"/>
      <c r="X15" s="26"/>
      <c r="Y15" s="265"/>
      <c r="Z15" s="92" t="s">
        <v>400</v>
      </c>
    </row>
    <row r="16" spans="1:26" ht="18.75" customHeight="1">
      <c r="A16" s="59"/>
      <c r="B16" s="59"/>
      <c r="C16" s="262" t="s">
        <v>22</v>
      </c>
      <c r="D16" s="262"/>
      <c r="E16" s="88">
        <f>E10+E13+E15</f>
        <v>8</v>
      </c>
      <c r="F16" s="59"/>
      <c r="G16" s="59"/>
      <c r="H16" s="64">
        <f>SUM(H8:H15)</f>
        <v>2160.8599999999997</v>
      </c>
      <c r="I16" s="60"/>
      <c r="J16" s="60">
        <f>SUM(J8:J15)</f>
        <v>0</v>
      </c>
      <c r="K16" s="62">
        <f>SUM(K8:K15)</f>
        <v>0</v>
      </c>
      <c r="L16" s="60"/>
      <c r="M16" s="60"/>
      <c r="N16" s="63">
        <f t="shared" ref="N16:Y16" si="0">SUM(N8:N15)</f>
        <v>0</v>
      </c>
      <c r="O16" s="63">
        <f t="shared" ref="O16:T16" si="1">SUM(O8:O15)</f>
        <v>0</v>
      </c>
      <c r="P16" s="63">
        <f t="shared" si="1"/>
        <v>0</v>
      </c>
      <c r="Q16" s="63">
        <f t="shared" si="1"/>
        <v>0</v>
      </c>
      <c r="R16" s="63">
        <f t="shared" si="1"/>
        <v>2</v>
      </c>
      <c r="S16" s="63">
        <f t="shared" si="1"/>
        <v>0</v>
      </c>
      <c r="T16" s="63">
        <f t="shared" si="1"/>
        <v>0</v>
      </c>
      <c r="U16" s="63">
        <f t="shared" si="0"/>
        <v>0</v>
      </c>
      <c r="V16" s="63">
        <f>SUM(V8:V15)</f>
        <v>2</v>
      </c>
      <c r="W16" s="63">
        <f t="shared" si="0"/>
        <v>4</v>
      </c>
      <c r="X16" s="63">
        <f t="shared" si="0"/>
        <v>0</v>
      </c>
      <c r="Y16" s="64">
        <f t="shared" si="0"/>
        <v>1223.3899999999999</v>
      </c>
      <c r="Z16" s="59"/>
    </row>
  </sheetData>
  <mergeCells count="54"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</mergeCells>
  <pageMargins left="0.16" right="0.16" top="0.56000000000000005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14" sqref="H14:H16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61" customWidth="1"/>
    <col min="6" max="6" width="12.7109375" customWidth="1"/>
    <col min="7" max="7" width="14" customWidth="1"/>
    <col min="8" max="8" width="9" customWidth="1"/>
    <col min="9" max="10" width="0.140625" hidden="1" customWidth="1"/>
    <col min="11" max="11" width="5" style="61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3.1406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8.140625" customWidth="1"/>
    <col min="26" max="26" width="8.28515625" customWidth="1"/>
  </cols>
  <sheetData>
    <row r="1" spans="1:26" ht="15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15">
      <c r="A2" s="259" t="str">
        <f>'Patna (West)'!A2</f>
        <v>Progress Report for the construction of Model School (2009-10)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1"/>
    </row>
    <row r="3" spans="1:26" ht="15">
      <c r="A3" s="251" t="s">
        <v>355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45" t="str">
        <f>Summary!X3</f>
        <v>Date:-30.09.2014</v>
      </c>
      <c r="Z3" s="246"/>
    </row>
    <row r="4" spans="1:26" ht="15">
      <c r="A4" s="267" t="s">
        <v>365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</row>
    <row r="5" spans="1:26" ht="12.75" customHeight="1">
      <c r="A5" s="219" t="s">
        <v>0</v>
      </c>
      <c r="B5" s="219" t="s">
        <v>1</v>
      </c>
      <c r="C5" s="219" t="s">
        <v>2</v>
      </c>
      <c r="D5" s="219" t="s">
        <v>3</v>
      </c>
      <c r="E5" s="219" t="s">
        <v>0</v>
      </c>
      <c r="F5" s="219" t="s">
        <v>4</v>
      </c>
      <c r="G5" s="219" t="s">
        <v>5</v>
      </c>
      <c r="H5" s="219" t="s">
        <v>6</v>
      </c>
      <c r="I5" s="219" t="s">
        <v>20</v>
      </c>
      <c r="J5" s="219" t="s">
        <v>21</v>
      </c>
      <c r="K5" s="218" t="s">
        <v>16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9" t="s">
        <v>21</v>
      </c>
      <c r="Z5" s="243" t="s">
        <v>14</v>
      </c>
    </row>
    <row r="6" spans="1:26" ht="18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7" t="s">
        <v>7</v>
      </c>
      <c r="L6" s="219" t="s">
        <v>320</v>
      </c>
      <c r="M6" s="219" t="s">
        <v>345</v>
      </c>
      <c r="N6" s="252" t="s">
        <v>15</v>
      </c>
      <c r="O6" s="253" t="s">
        <v>10</v>
      </c>
      <c r="P6" s="219" t="s">
        <v>9</v>
      </c>
      <c r="Q6" s="217" t="s">
        <v>17</v>
      </c>
      <c r="R6" s="217"/>
      <c r="S6" s="217" t="s">
        <v>18</v>
      </c>
      <c r="T6" s="217"/>
      <c r="U6" s="217" t="s">
        <v>307</v>
      </c>
      <c r="V6" s="217"/>
      <c r="W6" s="250" t="s">
        <v>13</v>
      </c>
      <c r="X6" s="254" t="s">
        <v>8</v>
      </c>
      <c r="Y6" s="219"/>
      <c r="Z6" s="243"/>
    </row>
    <row r="7" spans="1:26" ht="33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7"/>
      <c r="L7" s="219"/>
      <c r="M7" s="219"/>
      <c r="N7" s="252"/>
      <c r="O7" s="253"/>
      <c r="P7" s="219"/>
      <c r="Q7" s="18" t="s">
        <v>11</v>
      </c>
      <c r="R7" s="18" t="s">
        <v>12</v>
      </c>
      <c r="S7" s="18" t="s">
        <v>11</v>
      </c>
      <c r="T7" s="18" t="s">
        <v>12</v>
      </c>
      <c r="U7" s="18" t="s">
        <v>11</v>
      </c>
      <c r="V7" s="18" t="s">
        <v>12</v>
      </c>
      <c r="W7" s="250"/>
      <c r="X7" s="254"/>
      <c r="Y7" s="219"/>
      <c r="Z7" s="243"/>
    </row>
    <row r="8" spans="1:26" ht="45.75" customHeight="1">
      <c r="A8" s="209">
        <v>1</v>
      </c>
      <c r="B8" s="227" t="s">
        <v>261</v>
      </c>
      <c r="C8" s="229" t="s">
        <v>45</v>
      </c>
      <c r="D8" s="20" t="s">
        <v>46</v>
      </c>
      <c r="E8" s="13">
        <v>1</v>
      </c>
      <c r="F8" s="17" t="s">
        <v>262</v>
      </c>
      <c r="G8" s="228" t="s">
        <v>316</v>
      </c>
      <c r="H8" s="207">
        <v>796.59</v>
      </c>
      <c r="I8" s="19"/>
      <c r="J8" s="3"/>
      <c r="K8" s="65"/>
      <c r="L8" s="263"/>
      <c r="M8" s="263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0"/>
      <c r="Z8" s="38"/>
    </row>
    <row r="9" spans="1:26" ht="45" customHeight="1">
      <c r="A9" s="209"/>
      <c r="B9" s="227"/>
      <c r="C9" s="229"/>
      <c r="D9" s="20" t="s">
        <v>265</v>
      </c>
      <c r="E9" s="13">
        <v>2</v>
      </c>
      <c r="F9" s="17" t="s">
        <v>263</v>
      </c>
      <c r="G9" s="228"/>
      <c r="H9" s="207"/>
      <c r="I9" s="19"/>
      <c r="J9" s="3"/>
      <c r="K9" s="65"/>
      <c r="L9" s="266"/>
      <c r="M9" s="26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0"/>
      <c r="Z9" s="38"/>
    </row>
    <row r="10" spans="1:26" ht="33" customHeight="1">
      <c r="A10" s="209"/>
      <c r="B10" s="227"/>
      <c r="C10" s="229"/>
      <c r="D10" s="21" t="s">
        <v>266</v>
      </c>
      <c r="E10" s="13">
        <v>3</v>
      </c>
      <c r="F10" s="17" t="s">
        <v>264</v>
      </c>
      <c r="G10" s="228"/>
      <c r="H10" s="207"/>
      <c r="I10" s="19"/>
      <c r="J10" s="3"/>
      <c r="K10" s="65"/>
      <c r="L10" s="264"/>
      <c r="M10" s="26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0"/>
      <c r="Z10" s="38"/>
    </row>
    <row r="11" spans="1:26" ht="39.75" customHeight="1">
      <c r="A11" s="209">
        <v>2</v>
      </c>
      <c r="B11" s="227" t="s">
        <v>267</v>
      </c>
      <c r="C11" s="229" t="s">
        <v>268</v>
      </c>
      <c r="D11" s="22" t="s">
        <v>272</v>
      </c>
      <c r="E11" s="13">
        <v>1</v>
      </c>
      <c r="F11" s="17" t="s">
        <v>269</v>
      </c>
      <c r="G11" s="228" t="s">
        <v>298</v>
      </c>
      <c r="H11" s="207">
        <v>809.56</v>
      </c>
      <c r="I11" s="19"/>
      <c r="J11" s="3"/>
      <c r="K11" s="65"/>
      <c r="L11" s="263" t="s">
        <v>332</v>
      </c>
      <c r="M11" s="263" t="s">
        <v>342</v>
      </c>
      <c r="N11" s="27"/>
      <c r="O11" s="27"/>
      <c r="P11" s="27"/>
      <c r="Q11" s="27"/>
      <c r="R11" s="27"/>
      <c r="S11" s="27"/>
      <c r="T11" s="27">
        <v>1</v>
      </c>
      <c r="U11" s="26"/>
      <c r="V11" s="26"/>
      <c r="W11" s="26"/>
      <c r="X11" s="26"/>
      <c r="Y11" s="271">
        <v>475.39</v>
      </c>
      <c r="Z11" s="40"/>
    </row>
    <row r="12" spans="1:26" ht="26.25">
      <c r="A12" s="209"/>
      <c r="B12" s="227"/>
      <c r="C12" s="229"/>
      <c r="D12" s="20" t="s">
        <v>273</v>
      </c>
      <c r="E12" s="13">
        <v>2</v>
      </c>
      <c r="F12" s="17" t="s">
        <v>270</v>
      </c>
      <c r="G12" s="228"/>
      <c r="H12" s="207"/>
      <c r="I12" s="19"/>
      <c r="J12" s="3"/>
      <c r="K12" s="65"/>
      <c r="L12" s="266"/>
      <c r="M12" s="266"/>
      <c r="N12" s="27"/>
      <c r="O12" s="27"/>
      <c r="P12" s="27"/>
      <c r="Q12" s="27"/>
      <c r="R12" s="27">
        <v>1</v>
      </c>
      <c r="S12" s="26"/>
      <c r="T12" s="26"/>
      <c r="U12" s="26"/>
      <c r="V12" s="26"/>
      <c r="W12" s="26"/>
      <c r="X12" s="26"/>
      <c r="Y12" s="271"/>
      <c r="Z12" s="40"/>
    </row>
    <row r="13" spans="1:26" ht="32.25" customHeight="1">
      <c r="A13" s="209"/>
      <c r="B13" s="227"/>
      <c r="C13" s="229"/>
      <c r="D13" s="23" t="s">
        <v>274</v>
      </c>
      <c r="E13" s="13">
        <v>3</v>
      </c>
      <c r="F13" s="17" t="s">
        <v>271</v>
      </c>
      <c r="G13" s="228"/>
      <c r="H13" s="207"/>
      <c r="I13" s="19"/>
      <c r="J13" s="3"/>
      <c r="K13" s="65"/>
      <c r="L13" s="264"/>
      <c r="M13" s="264"/>
      <c r="N13" s="27"/>
      <c r="O13" s="27"/>
      <c r="P13" s="27"/>
      <c r="Q13" s="27"/>
      <c r="R13" s="27"/>
      <c r="S13" s="27"/>
      <c r="T13" s="27"/>
      <c r="U13" s="27"/>
      <c r="V13" s="27"/>
      <c r="W13" s="27">
        <v>1</v>
      </c>
      <c r="X13" s="26"/>
      <c r="Y13" s="271"/>
      <c r="Z13" s="40"/>
    </row>
    <row r="14" spans="1:26" ht="39">
      <c r="A14" s="209">
        <v>3</v>
      </c>
      <c r="B14" s="227" t="s">
        <v>275</v>
      </c>
      <c r="C14" s="229" t="s">
        <v>47</v>
      </c>
      <c r="D14" s="20" t="s">
        <v>279</v>
      </c>
      <c r="E14" s="13">
        <v>1</v>
      </c>
      <c r="F14" s="17" t="s">
        <v>276</v>
      </c>
      <c r="G14" s="228" t="s">
        <v>299</v>
      </c>
      <c r="H14" s="207">
        <v>795.88</v>
      </c>
      <c r="I14" s="19"/>
      <c r="J14" s="3"/>
      <c r="K14" s="65">
        <v>1</v>
      </c>
      <c r="L14" s="263" t="s">
        <v>318</v>
      </c>
      <c r="M14" s="263" t="s">
        <v>342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1">
        <v>247.92</v>
      </c>
      <c r="Z14" s="40" t="s">
        <v>380</v>
      </c>
    </row>
    <row r="15" spans="1:26" ht="26.25">
      <c r="A15" s="209"/>
      <c r="B15" s="227"/>
      <c r="C15" s="229"/>
      <c r="D15" s="20" t="s">
        <v>47</v>
      </c>
      <c r="E15" s="13">
        <v>2</v>
      </c>
      <c r="F15" s="17" t="s">
        <v>277</v>
      </c>
      <c r="G15" s="228"/>
      <c r="H15" s="207"/>
      <c r="I15" s="19"/>
      <c r="J15" s="3"/>
      <c r="K15" s="65">
        <v>1</v>
      </c>
      <c r="L15" s="266"/>
      <c r="M15" s="26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1"/>
      <c r="Z15" s="40" t="s">
        <v>380</v>
      </c>
    </row>
    <row r="16" spans="1:26" ht="26.25">
      <c r="A16" s="209"/>
      <c r="B16" s="227"/>
      <c r="C16" s="229"/>
      <c r="D16" s="21" t="s">
        <v>48</v>
      </c>
      <c r="E16" s="13">
        <v>3</v>
      </c>
      <c r="F16" s="17" t="s">
        <v>278</v>
      </c>
      <c r="G16" s="228"/>
      <c r="H16" s="207"/>
      <c r="I16" s="19"/>
      <c r="J16" s="3"/>
      <c r="K16" s="65"/>
      <c r="L16" s="264"/>
      <c r="M16" s="264"/>
      <c r="N16" s="27"/>
      <c r="O16" s="27"/>
      <c r="P16" s="27"/>
      <c r="Q16" s="27"/>
      <c r="R16" s="27"/>
      <c r="S16" s="27"/>
      <c r="T16" s="27"/>
      <c r="U16" s="27"/>
      <c r="V16" s="27"/>
      <c r="W16" s="69">
        <v>1</v>
      </c>
      <c r="X16" s="26"/>
      <c r="Y16" s="271"/>
      <c r="Z16" s="39"/>
    </row>
    <row r="17" spans="1:26" ht="27" customHeight="1">
      <c r="A17" s="209">
        <v>4</v>
      </c>
      <c r="B17" s="227" t="s">
        <v>280</v>
      </c>
      <c r="C17" s="229" t="s">
        <v>281</v>
      </c>
      <c r="D17" s="22" t="s">
        <v>284</v>
      </c>
      <c r="E17" s="13">
        <v>1</v>
      </c>
      <c r="F17" s="17" t="s">
        <v>282</v>
      </c>
      <c r="G17" s="268" t="s">
        <v>298</v>
      </c>
      <c r="H17" s="207">
        <v>549.11</v>
      </c>
      <c r="I17" s="19"/>
      <c r="J17" s="3"/>
      <c r="K17" s="65"/>
      <c r="L17" s="263" t="s">
        <v>323</v>
      </c>
      <c r="M17" s="263" t="s">
        <v>342</v>
      </c>
      <c r="N17" s="27"/>
      <c r="O17" s="27"/>
      <c r="P17" s="27"/>
      <c r="Q17" s="27"/>
      <c r="R17" s="27"/>
      <c r="S17" s="27"/>
      <c r="T17" s="27"/>
      <c r="U17" s="27"/>
      <c r="V17" s="27"/>
      <c r="W17" s="69">
        <v>1</v>
      </c>
      <c r="X17" s="26"/>
      <c r="Y17" s="271">
        <v>479.02</v>
      </c>
      <c r="Z17" s="39"/>
    </row>
    <row r="18" spans="1:26" ht="31.5" customHeight="1">
      <c r="A18" s="209"/>
      <c r="B18" s="227"/>
      <c r="C18" s="229"/>
      <c r="D18" s="20" t="s">
        <v>285</v>
      </c>
      <c r="E18" s="13">
        <v>2</v>
      </c>
      <c r="F18" s="17" t="s">
        <v>283</v>
      </c>
      <c r="G18" s="269"/>
      <c r="H18" s="207"/>
      <c r="I18" s="19"/>
      <c r="J18" s="3"/>
      <c r="K18" s="65"/>
      <c r="L18" s="264"/>
      <c r="M18" s="264"/>
      <c r="N18" s="27"/>
      <c r="O18" s="27"/>
      <c r="P18" s="27"/>
      <c r="Q18" s="27"/>
      <c r="R18" s="27"/>
      <c r="S18" s="27"/>
      <c r="T18" s="27"/>
      <c r="U18" s="27"/>
      <c r="V18" s="27"/>
      <c r="W18" s="69">
        <v>1</v>
      </c>
      <c r="X18" s="26"/>
      <c r="Y18" s="271"/>
      <c r="Z18" s="35"/>
    </row>
    <row r="19" spans="1:26" ht="18.75" customHeight="1">
      <c r="A19" s="1"/>
      <c r="B19" s="1"/>
      <c r="C19" s="262" t="s">
        <v>22</v>
      </c>
      <c r="D19" s="262"/>
      <c r="E19" s="59">
        <f>E10+E13+E16+E18</f>
        <v>11</v>
      </c>
      <c r="F19" s="1"/>
      <c r="G19" s="1"/>
      <c r="H19" s="60">
        <f>SUM(H8:H18)</f>
        <v>2951.1400000000003</v>
      </c>
      <c r="I19" s="16">
        <f>SUM(I8:I18)</f>
        <v>0</v>
      </c>
      <c r="J19" s="16">
        <f>SUM(J8:J18)</f>
        <v>0</v>
      </c>
      <c r="K19" s="66">
        <f>SUM(K8:K18)</f>
        <v>2</v>
      </c>
      <c r="L19" s="16"/>
      <c r="M19" s="16"/>
      <c r="N19" s="63">
        <f t="shared" ref="N19:Y19" si="0">SUM(N8:N18)</f>
        <v>0</v>
      </c>
      <c r="O19" s="63">
        <f t="shared" si="0"/>
        <v>0</v>
      </c>
      <c r="P19" s="63">
        <f t="shared" si="0"/>
        <v>0</v>
      </c>
      <c r="Q19" s="63">
        <f t="shared" si="0"/>
        <v>0</v>
      </c>
      <c r="R19" s="63">
        <f t="shared" si="0"/>
        <v>1</v>
      </c>
      <c r="S19" s="63">
        <f t="shared" si="0"/>
        <v>0</v>
      </c>
      <c r="T19" s="63">
        <f t="shared" si="0"/>
        <v>1</v>
      </c>
      <c r="U19" s="63">
        <f t="shared" si="0"/>
        <v>0</v>
      </c>
      <c r="V19" s="63">
        <f t="shared" si="0"/>
        <v>0</v>
      </c>
      <c r="W19" s="63">
        <f t="shared" si="0"/>
        <v>4</v>
      </c>
      <c r="X19" s="63">
        <f t="shared" si="0"/>
        <v>0</v>
      </c>
      <c r="Y19" s="68">
        <f t="shared" si="0"/>
        <v>1202.33</v>
      </c>
      <c r="Z19" s="1"/>
    </row>
  </sheetData>
  <mergeCells count="62"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A8:A10"/>
    <mergeCell ref="B8:B10"/>
    <mergeCell ref="N6:N7"/>
    <mergeCell ref="P6:P7"/>
    <mergeCell ref="X6:X7"/>
    <mergeCell ref="Q6:R6"/>
    <mergeCell ref="W6:W7"/>
    <mergeCell ref="U6:V6"/>
    <mergeCell ref="A11:A13"/>
    <mergeCell ref="B11:B13"/>
    <mergeCell ref="C11:C13"/>
    <mergeCell ref="G11:G13"/>
    <mergeCell ref="H11:H13"/>
    <mergeCell ref="A14:A16"/>
    <mergeCell ref="B14:B16"/>
    <mergeCell ref="C14:C16"/>
    <mergeCell ref="G14:G16"/>
    <mergeCell ref="H14:H16"/>
    <mergeCell ref="A17:A18"/>
    <mergeCell ref="B17:B18"/>
    <mergeCell ref="C17:C18"/>
    <mergeCell ref="G17:G18"/>
    <mergeCell ref="H17:H18"/>
    <mergeCell ref="A2:Z2"/>
    <mergeCell ref="A4:Z4"/>
    <mergeCell ref="S6:T6"/>
    <mergeCell ref="Y5:Y7"/>
    <mergeCell ref="O6:O7"/>
    <mergeCell ref="L6:L7"/>
    <mergeCell ref="M6:M7"/>
  </mergeCells>
  <pageMargins left="0.16" right="0.16" top="0.56000000000000005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8" sqref="W18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4">
      <c r="A2" s="259" t="str">
        <f>'Patna (West)'!A2</f>
        <v>Progress Report for the construction of Model School (2009-10)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1"/>
    </row>
    <row r="3" spans="1:24">
      <c r="A3" s="251" t="s">
        <v>409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45" t="str">
        <f>Summary!X3</f>
        <v>Date:-30.09.2014</v>
      </c>
      <c r="X3" s="246"/>
    </row>
    <row r="4" spans="1:24">
      <c r="A4" s="267" t="s">
        <v>366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1:24" ht="15" customHeight="1">
      <c r="A5" s="219" t="s">
        <v>0</v>
      </c>
      <c r="B5" s="219" t="s">
        <v>1</v>
      </c>
      <c r="C5" s="219" t="s">
        <v>2</v>
      </c>
      <c r="D5" s="219" t="s">
        <v>3</v>
      </c>
      <c r="E5" s="219" t="s">
        <v>0</v>
      </c>
      <c r="F5" s="219" t="s">
        <v>4</v>
      </c>
      <c r="G5" s="219" t="s">
        <v>5</v>
      </c>
      <c r="H5" s="219" t="s">
        <v>6</v>
      </c>
      <c r="I5" s="218" t="s">
        <v>16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 t="s">
        <v>21</v>
      </c>
      <c r="X5" s="243" t="s">
        <v>14</v>
      </c>
    </row>
    <row r="6" spans="1:24" ht="28.5" customHeight="1">
      <c r="A6" s="219"/>
      <c r="B6" s="219"/>
      <c r="C6" s="219"/>
      <c r="D6" s="219"/>
      <c r="E6" s="219"/>
      <c r="F6" s="219"/>
      <c r="G6" s="219"/>
      <c r="H6" s="219"/>
      <c r="I6" s="217" t="s">
        <v>7</v>
      </c>
      <c r="J6" s="219" t="s">
        <v>320</v>
      </c>
      <c r="K6" s="219" t="s">
        <v>321</v>
      </c>
      <c r="L6" s="252" t="s">
        <v>15</v>
      </c>
      <c r="M6" s="253" t="s">
        <v>10</v>
      </c>
      <c r="N6" s="219" t="s">
        <v>9</v>
      </c>
      <c r="O6" s="221" t="s">
        <v>17</v>
      </c>
      <c r="P6" s="221"/>
      <c r="Q6" s="219" t="s">
        <v>18</v>
      </c>
      <c r="R6" s="219"/>
      <c r="S6" s="219" t="s">
        <v>307</v>
      </c>
      <c r="T6" s="219"/>
      <c r="U6" s="250" t="s">
        <v>13</v>
      </c>
      <c r="V6" s="254" t="s">
        <v>8</v>
      </c>
      <c r="W6" s="219"/>
      <c r="X6" s="243"/>
    </row>
    <row r="7" spans="1:24" ht="27" customHeight="1">
      <c r="A7" s="219"/>
      <c r="B7" s="219"/>
      <c r="C7" s="219"/>
      <c r="D7" s="219"/>
      <c r="E7" s="219"/>
      <c r="F7" s="219"/>
      <c r="G7" s="219"/>
      <c r="H7" s="219"/>
      <c r="I7" s="217"/>
      <c r="J7" s="219"/>
      <c r="K7" s="219"/>
      <c r="L7" s="252"/>
      <c r="M7" s="253"/>
      <c r="N7" s="219"/>
      <c r="O7" s="120" t="s">
        <v>11</v>
      </c>
      <c r="P7" s="120" t="s">
        <v>12</v>
      </c>
      <c r="Q7" s="120" t="s">
        <v>11</v>
      </c>
      <c r="R7" s="120" t="s">
        <v>12</v>
      </c>
      <c r="S7" s="120" t="s">
        <v>11</v>
      </c>
      <c r="T7" s="120" t="s">
        <v>12</v>
      </c>
      <c r="U7" s="250"/>
      <c r="V7" s="254"/>
      <c r="W7" s="219"/>
      <c r="X7" s="243"/>
    </row>
    <row r="8" spans="1:24" ht="15.75" customHeight="1">
      <c r="A8" s="209">
        <v>1</v>
      </c>
      <c r="B8" s="227" t="s">
        <v>220</v>
      </c>
      <c r="C8" s="229" t="s">
        <v>221</v>
      </c>
      <c r="D8" s="20" t="s">
        <v>225</v>
      </c>
      <c r="E8" s="13">
        <v>1</v>
      </c>
      <c r="F8" s="20" t="s">
        <v>222</v>
      </c>
      <c r="G8" s="272" t="s">
        <v>301</v>
      </c>
      <c r="H8" s="207">
        <v>791.95</v>
      </c>
      <c r="I8" s="12"/>
      <c r="J8" s="263" t="s">
        <v>335</v>
      </c>
      <c r="K8" s="263" t="s">
        <v>319</v>
      </c>
      <c r="L8" s="27"/>
      <c r="M8" s="27"/>
      <c r="N8" s="27"/>
      <c r="O8" s="27"/>
      <c r="P8" s="27"/>
      <c r="Q8" s="27"/>
      <c r="R8" s="27"/>
      <c r="S8" s="27"/>
      <c r="T8" s="27"/>
      <c r="U8" s="69">
        <v>1</v>
      </c>
      <c r="V8" s="72"/>
      <c r="W8" s="273">
        <v>683.25</v>
      </c>
      <c r="X8" s="29"/>
    </row>
    <row r="9" spans="1:24" ht="25.5" customHeight="1">
      <c r="A9" s="209"/>
      <c r="B9" s="227"/>
      <c r="C9" s="229"/>
      <c r="D9" s="20" t="s">
        <v>226</v>
      </c>
      <c r="E9" s="13">
        <v>2</v>
      </c>
      <c r="F9" s="20" t="s">
        <v>223</v>
      </c>
      <c r="G9" s="272"/>
      <c r="H9" s="207"/>
      <c r="I9" s="12"/>
      <c r="J9" s="266"/>
      <c r="K9" s="266"/>
      <c r="L9" s="27"/>
      <c r="M9" s="27"/>
      <c r="N9" s="27"/>
      <c r="O9" s="27"/>
      <c r="P9" s="27"/>
      <c r="Q9" s="27"/>
      <c r="R9" s="27"/>
      <c r="S9" s="27"/>
      <c r="T9" s="27"/>
      <c r="U9" s="69">
        <v>1</v>
      </c>
      <c r="V9" s="72"/>
      <c r="W9" s="273"/>
      <c r="X9" s="29"/>
    </row>
    <row r="10" spans="1:24" ht="24.75" customHeight="1">
      <c r="A10" s="209"/>
      <c r="B10" s="227"/>
      <c r="C10" s="229"/>
      <c r="D10" s="121" t="s">
        <v>227</v>
      </c>
      <c r="E10" s="13">
        <v>3</v>
      </c>
      <c r="F10" s="20" t="s">
        <v>224</v>
      </c>
      <c r="G10" s="272"/>
      <c r="H10" s="207"/>
      <c r="I10" s="12"/>
      <c r="J10" s="264"/>
      <c r="K10" s="264"/>
      <c r="L10" s="27"/>
      <c r="M10" s="27"/>
      <c r="N10" s="27"/>
      <c r="O10" s="27"/>
      <c r="P10" s="27"/>
      <c r="Q10" s="27"/>
      <c r="R10" s="27"/>
      <c r="S10" s="27"/>
      <c r="T10" s="27"/>
      <c r="U10" s="69">
        <v>1</v>
      </c>
      <c r="V10" s="72"/>
      <c r="W10" s="273"/>
      <c r="X10" s="29"/>
    </row>
    <row r="11" spans="1:24" ht="14.25" customHeight="1">
      <c r="A11" s="209">
        <v>2</v>
      </c>
      <c r="B11" s="227" t="s">
        <v>229</v>
      </c>
      <c r="C11" s="229" t="s">
        <v>228</v>
      </c>
      <c r="D11" s="20" t="s">
        <v>234</v>
      </c>
      <c r="E11" s="13">
        <v>1</v>
      </c>
      <c r="F11" s="20" t="s">
        <v>230</v>
      </c>
      <c r="G11" s="272" t="s">
        <v>375</v>
      </c>
      <c r="H11" s="274">
        <v>1042.1400000000001</v>
      </c>
      <c r="I11" s="12"/>
      <c r="J11" s="275"/>
      <c r="K11" s="275"/>
      <c r="L11" s="27"/>
      <c r="M11" s="27"/>
      <c r="N11" s="27">
        <v>1</v>
      </c>
      <c r="O11" s="26"/>
      <c r="P11" s="26"/>
      <c r="Q11" s="26"/>
      <c r="R11" s="26"/>
      <c r="S11" s="26"/>
      <c r="T11" s="26"/>
      <c r="U11" s="72"/>
      <c r="V11" s="72"/>
      <c r="W11" s="273">
        <v>104.97</v>
      </c>
      <c r="X11" s="30"/>
    </row>
    <row r="12" spans="1:24" ht="30" customHeight="1">
      <c r="A12" s="209"/>
      <c r="B12" s="227"/>
      <c r="C12" s="229"/>
      <c r="D12" s="20" t="s">
        <v>235</v>
      </c>
      <c r="E12" s="13">
        <v>2</v>
      </c>
      <c r="F12" s="20" t="s">
        <v>231</v>
      </c>
      <c r="G12" s="272"/>
      <c r="H12" s="274"/>
      <c r="I12" s="12"/>
      <c r="J12" s="276"/>
      <c r="K12" s="276"/>
      <c r="L12" s="27"/>
      <c r="M12" s="27">
        <v>1</v>
      </c>
      <c r="N12" s="26"/>
      <c r="O12" s="26"/>
      <c r="P12" s="26"/>
      <c r="Q12" s="26"/>
      <c r="R12" s="26"/>
      <c r="S12" s="26"/>
      <c r="T12" s="26"/>
      <c r="U12" s="72"/>
      <c r="V12" s="72"/>
      <c r="W12" s="273"/>
      <c r="X12" s="30"/>
    </row>
    <row r="13" spans="1:24" ht="31.5" customHeight="1">
      <c r="A13" s="209"/>
      <c r="B13" s="227"/>
      <c r="C13" s="229"/>
      <c r="D13" s="20" t="s">
        <v>236</v>
      </c>
      <c r="E13" s="13">
        <v>3</v>
      </c>
      <c r="F13" s="20" t="s">
        <v>232</v>
      </c>
      <c r="G13" s="272"/>
      <c r="H13" s="274"/>
      <c r="I13" s="12"/>
      <c r="J13" s="276"/>
      <c r="K13" s="276"/>
      <c r="L13" s="27"/>
      <c r="M13" s="27"/>
      <c r="N13" s="27">
        <v>1</v>
      </c>
      <c r="O13" s="26"/>
      <c r="P13" s="26"/>
      <c r="Q13" s="26"/>
      <c r="R13" s="26"/>
      <c r="S13" s="26"/>
      <c r="T13" s="26"/>
      <c r="U13" s="26"/>
      <c r="V13" s="26"/>
      <c r="W13" s="273"/>
      <c r="X13" s="30"/>
    </row>
    <row r="14" spans="1:24" ht="18.75" customHeight="1">
      <c r="A14" s="209"/>
      <c r="B14" s="227"/>
      <c r="C14" s="229"/>
      <c r="D14" s="121" t="s">
        <v>237</v>
      </c>
      <c r="E14" s="13">
        <v>4</v>
      </c>
      <c r="F14" s="20" t="s">
        <v>233</v>
      </c>
      <c r="G14" s="272"/>
      <c r="H14" s="274"/>
      <c r="I14" s="12"/>
      <c r="J14" s="277"/>
      <c r="K14" s="277"/>
      <c r="L14" s="27"/>
      <c r="M14" s="27">
        <v>1</v>
      </c>
      <c r="N14" s="26"/>
      <c r="O14" s="26"/>
      <c r="P14" s="26"/>
      <c r="Q14" s="26"/>
      <c r="R14" s="26"/>
      <c r="S14" s="26"/>
      <c r="T14" s="26"/>
      <c r="U14" s="72"/>
      <c r="V14" s="72"/>
      <c r="W14" s="273"/>
      <c r="X14" s="30"/>
    </row>
    <row r="15" spans="1:24" ht="25.5" customHeight="1">
      <c r="A15" s="209">
        <v>3</v>
      </c>
      <c r="B15" s="227" t="s">
        <v>250</v>
      </c>
      <c r="C15" s="229" t="s">
        <v>39</v>
      </c>
      <c r="D15" s="20" t="s">
        <v>253</v>
      </c>
      <c r="E15" s="13">
        <v>1</v>
      </c>
      <c r="F15" s="20" t="s">
        <v>251</v>
      </c>
      <c r="G15" s="272" t="s">
        <v>303</v>
      </c>
      <c r="H15" s="207">
        <v>540.69000000000005</v>
      </c>
      <c r="I15" s="12"/>
      <c r="J15" s="263" t="s">
        <v>337</v>
      </c>
      <c r="K15" s="263" t="s">
        <v>319</v>
      </c>
      <c r="L15" s="27"/>
      <c r="M15" s="27"/>
      <c r="N15" s="27"/>
      <c r="O15" s="27"/>
      <c r="P15" s="27"/>
      <c r="Q15" s="27"/>
      <c r="R15" s="27"/>
      <c r="S15" s="27"/>
      <c r="T15" s="27"/>
      <c r="U15" s="69">
        <v>1</v>
      </c>
      <c r="V15" s="26"/>
      <c r="W15" s="273">
        <v>428.65</v>
      </c>
      <c r="X15" s="29"/>
    </row>
    <row r="16" spans="1:24" ht="60.75" customHeight="1">
      <c r="A16" s="209"/>
      <c r="B16" s="227"/>
      <c r="C16" s="229"/>
      <c r="D16" s="20" t="s">
        <v>80</v>
      </c>
      <c r="E16" s="13">
        <v>2</v>
      </c>
      <c r="F16" s="20" t="s">
        <v>252</v>
      </c>
      <c r="G16" s="272"/>
      <c r="H16" s="207"/>
      <c r="I16" s="12"/>
      <c r="J16" s="264"/>
      <c r="K16" s="264"/>
      <c r="L16" s="27"/>
      <c r="M16" s="27"/>
      <c r="N16" s="27"/>
      <c r="O16" s="27"/>
      <c r="P16" s="27"/>
      <c r="Q16" s="27"/>
      <c r="R16" s="27"/>
      <c r="S16" s="27"/>
      <c r="T16" s="27"/>
      <c r="U16" s="69">
        <v>1</v>
      </c>
      <c r="V16" s="26"/>
      <c r="W16" s="273"/>
      <c r="X16" s="37"/>
    </row>
    <row r="17" spans="1:24">
      <c r="A17" s="1"/>
      <c r="B17" s="1"/>
      <c r="C17" s="262" t="s">
        <v>22</v>
      </c>
      <c r="D17" s="262"/>
      <c r="E17" s="122">
        <f>E10+E14+E16</f>
        <v>9</v>
      </c>
      <c r="F17" s="1"/>
      <c r="G17" s="1"/>
      <c r="H17" s="64">
        <f>SUM(H8:H16)</f>
        <v>2374.7800000000002</v>
      </c>
      <c r="I17" s="1">
        <f>SUM(I8:I16)</f>
        <v>0</v>
      </c>
      <c r="J17" s="1"/>
      <c r="K17" s="1"/>
      <c r="L17" s="122">
        <f t="shared" ref="L17:W17" si="0">SUM(L8:L16)</f>
        <v>0</v>
      </c>
      <c r="M17" s="122">
        <f t="shared" si="0"/>
        <v>2</v>
      </c>
      <c r="N17" s="122">
        <f t="shared" si="0"/>
        <v>2</v>
      </c>
      <c r="O17" s="122">
        <f t="shared" si="0"/>
        <v>0</v>
      </c>
      <c r="P17" s="122">
        <f t="shared" si="0"/>
        <v>0</v>
      </c>
      <c r="Q17" s="122">
        <f t="shared" si="0"/>
        <v>0</v>
      </c>
      <c r="R17" s="122">
        <f t="shared" si="0"/>
        <v>0</v>
      </c>
      <c r="S17" s="122">
        <f t="shared" si="0"/>
        <v>0</v>
      </c>
      <c r="T17" s="122">
        <f t="shared" si="0"/>
        <v>0</v>
      </c>
      <c r="U17" s="122">
        <f t="shared" si="0"/>
        <v>5</v>
      </c>
      <c r="V17" s="122">
        <f t="shared" si="0"/>
        <v>0</v>
      </c>
      <c r="W17" s="67">
        <f t="shared" si="0"/>
        <v>1216.8699999999999</v>
      </c>
      <c r="X17" s="1"/>
    </row>
  </sheetData>
  <mergeCells count="52">
    <mergeCell ref="C17:D17"/>
    <mergeCell ref="K15:K16"/>
    <mergeCell ref="W15:W16"/>
    <mergeCell ref="A15:A16"/>
    <mergeCell ref="B15:B16"/>
    <mergeCell ref="C15:C16"/>
    <mergeCell ref="G15:G16"/>
    <mergeCell ref="H15:H16"/>
    <mergeCell ref="J15:J16"/>
    <mergeCell ref="F5:F7"/>
    <mergeCell ref="G5:G7"/>
    <mergeCell ref="W8:W10"/>
    <mergeCell ref="A11:A14"/>
    <mergeCell ref="B11:B14"/>
    <mergeCell ref="C11:C14"/>
    <mergeCell ref="G11:G14"/>
    <mergeCell ref="H11:H14"/>
    <mergeCell ref="J11:J14"/>
    <mergeCell ref="K11:K14"/>
    <mergeCell ref="W11:W14"/>
    <mergeCell ref="J8:J10"/>
    <mergeCell ref="K8:K10"/>
    <mergeCell ref="M6:M7"/>
    <mergeCell ref="N6:N7"/>
    <mergeCell ref="O6:P6"/>
    <mergeCell ref="A8:A10"/>
    <mergeCell ref="B8:B10"/>
    <mergeCell ref="C8:C10"/>
    <mergeCell ref="G8:G10"/>
    <mergeCell ref="H8:H10"/>
    <mergeCell ref="H5:H7"/>
    <mergeCell ref="I5:V5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7" right="3.937007874015748E-2" top="1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</cp:lastModifiedBy>
  <cp:lastPrinted>2014-04-28T10:07:49Z</cp:lastPrinted>
  <dcterms:created xsi:type="dcterms:W3CDTF">2012-03-01T16:49:07Z</dcterms:created>
  <dcterms:modified xsi:type="dcterms:W3CDTF">2014-10-16T11:30:21Z</dcterms:modified>
</cp:coreProperties>
</file>